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400_教育・セミナーグループ\03：通関士\通関士養成講座\ホームページ・EC Cube\2026年度\模試・集中対策\"/>
    </mc:Choice>
  </mc:AlternateContent>
  <xr:revisionPtr revIDLastSave="0" documentId="8_{D1D814BB-1138-4CC9-B4B7-24B34419A3BC}" xr6:coauthVersionLast="47" xr6:coauthVersionMax="47" xr10:uidLastSave="{00000000-0000-0000-0000-000000000000}"/>
  <workbookProtection workbookAlgorithmName="SHA-512" workbookHashValue="ptA/l5Fc+p0TJMhNorIgXImQgvlbPKz3j4XJT8XO0Sbn5AZGoPboimsQcFb80zMztNmGwWAvzPWPWQ8P6CdVmA==" workbookSaltValue="rzi59SjAJxlEV/AaIsFCsw==" workbookSpinCount="100000" lockStructure="1"/>
  <bookViews>
    <workbookView xWindow="-120" yWindow="-120" windowWidth="29040" windowHeight="15720" activeTab="1" xr2:uid="{00000000-000D-0000-FFFF-FFFF00000000}"/>
  </bookViews>
  <sheets>
    <sheet name="記入例１" sheetId="8" r:id="rId1"/>
    <sheet name="集中対策 法人申込フォーム" sheetId="2" r:id="rId2"/>
    <sheet name="設定" sheetId="4" state="hidden" r:id="rId3"/>
  </sheets>
  <definedNames>
    <definedName name="会場１" localSheetId="0">#REF!</definedName>
    <definedName name="会場１">設定!$I$4:$I$16</definedName>
    <definedName name="会場２" localSheetId="0">#REF!</definedName>
    <definedName name="会場２">設定!$J$4:$J$16</definedName>
    <definedName name="会場３" localSheetId="0">#REF!</definedName>
    <definedName name="会場３">設定!$K$4:$K$16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8" l="1"/>
  <c r="C23" i="2"/>
  <c r="A32" i="8" l="1"/>
  <c r="A31" i="8"/>
  <c r="A30" i="8"/>
  <c r="A29" i="8"/>
  <c r="A28" i="8"/>
  <c r="A27" i="8"/>
  <c r="A26" i="8"/>
  <c r="A25" i="8"/>
  <c r="E4" i="8"/>
  <c r="F4" i="2"/>
  <c r="A18" i="2"/>
  <c r="C4" i="2"/>
  <c r="F5" i="2"/>
  <c r="E4" i="2"/>
  <c r="D4" i="2"/>
  <c r="A23" i="2"/>
  <c r="A10" i="2"/>
  <c r="A9" i="2"/>
  <c r="A5" i="2"/>
  <c r="A4" i="2"/>
  <c r="A8" i="2"/>
  <c r="A11" i="2"/>
  <c r="A12" i="2"/>
  <c r="A14" i="2"/>
  <c r="A15" i="2"/>
  <c r="A16" i="2"/>
  <c r="A17" i="2"/>
  <c r="A21" i="2"/>
  <c r="A20" i="2"/>
  <c r="A19" i="2"/>
  <c r="A54" i="2"/>
  <c r="A53" i="2"/>
  <c r="A52" i="2"/>
  <c r="A51" i="2"/>
  <c r="A50" i="2"/>
  <c r="A49" i="2"/>
  <c r="A48" i="2"/>
  <c r="A47" i="2"/>
  <c r="A46" i="2"/>
  <c r="A45" i="2"/>
  <c r="A64" i="2"/>
  <c r="A63" i="2"/>
  <c r="A62" i="2"/>
  <c r="A61" i="2"/>
  <c r="A60" i="2"/>
  <c r="A59" i="2"/>
  <c r="A58" i="2"/>
  <c r="A57" i="2"/>
  <c r="A56" i="2"/>
  <c r="A55" i="2"/>
  <c r="A74" i="2"/>
  <c r="A73" i="2"/>
  <c r="A72" i="2"/>
  <c r="A71" i="2"/>
  <c r="A70" i="2"/>
  <c r="A69" i="2"/>
  <c r="A68" i="2"/>
  <c r="A67" i="2"/>
  <c r="A66" i="2"/>
  <c r="A65" i="2"/>
  <c r="A79" i="2"/>
  <c r="A78" i="2"/>
  <c r="A77" i="2"/>
  <c r="A76" i="2"/>
  <c r="A75" i="2"/>
  <c r="A44" i="2"/>
  <c r="A43" i="2"/>
  <c r="A42" i="2"/>
  <c r="A41" i="2"/>
  <c r="A40" i="2"/>
  <c r="A89" i="2"/>
  <c r="A88" i="2"/>
  <c r="A87" i="2"/>
  <c r="A86" i="2"/>
  <c r="A85" i="2"/>
  <c r="A84" i="2"/>
  <c r="A83" i="2"/>
  <c r="A82" i="2"/>
  <c r="A81" i="2"/>
  <c r="A80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90" i="2"/>
  <c r="A91" i="2"/>
  <c r="A92" i="2"/>
  <c r="A93" i="2"/>
  <c r="A94" i="2"/>
  <c r="C23" i="8" l="1"/>
  <c r="D23" i="2"/>
  <c r="E20" i="2"/>
</calcChain>
</file>

<file path=xl/sharedStrings.xml><?xml version="1.0" encoding="utf-8"?>
<sst xmlns="http://schemas.openxmlformats.org/spreadsheetml/2006/main" count="264" uniqueCount="129">
  <si>
    <t>番号</t>
    <rPh sb="0" eb="2">
      <t>バンゴウ</t>
    </rPh>
    <phoneticPr fontId="2"/>
  </si>
  <si>
    <t>FAX</t>
    <phoneticPr fontId="2"/>
  </si>
  <si>
    <t>郵便番号</t>
    <phoneticPr fontId="2"/>
  </si>
  <si>
    <t>市区町村</t>
    <phoneticPr fontId="2"/>
  </si>
  <si>
    <t>番地</t>
    <phoneticPr fontId="2"/>
  </si>
  <si>
    <t>社名</t>
    <phoneticPr fontId="2"/>
  </si>
  <si>
    <t>部署名</t>
    <phoneticPr fontId="2"/>
  </si>
  <si>
    <t>郵便番号</t>
    <phoneticPr fontId="2"/>
  </si>
  <si>
    <t>市区町村</t>
    <phoneticPr fontId="2"/>
  </si>
  <si>
    <t>番地</t>
    <phoneticPr fontId="2"/>
  </si>
  <si>
    <t>申込年月日</t>
  </si>
  <si>
    <t>入金予定日</t>
  </si>
  <si>
    <t>受講者フリガナ</t>
  </si>
  <si>
    <t>通信欄</t>
  </si>
  <si>
    <t>TEL</t>
    <phoneticPr fontId="2"/>
  </si>
  <si>
    <t>申込統括者</t>
    <rPh sb="0" eb="2">
      <t>モウシコミ</t>
    </rPh>
    <rPh sb="2" eb="4">
      <t>トウカツ</t>
    </rPh>
    <rPh sb="4" eb="5">
      <t>シャ</t>
    </rPh>
    <phoneticPr fontId="2"/>
  </si>
  <si>
    <t>社名</t>
    <rPh sb="0" eb="2">
      <t>シャメイ</t>
    </rPh>
    <phoneticPr fontId="2"/>
  </si>
  <si>
    <t>部署名</t>
    <rPh sb="0" eb="2">
      <t>ブショ</t>
    </rPh>
    <rPh sb="2" eb="3">
      <t>メイ</t>
    </rPh>
    <phoneticPr fontId="2"/>
  </si>
  <si>
    <t>ビル名等</t>
    <phoneticPr fontId="2"/>
  </si>
  <si>
    <t>ビル名等</t>
    <phoneticPr fontId="2"/>
  </si>
  <si>
    <t>会社情報と同じ</t>
  </si>
  <si>
    <t>E-Mail</t>
    <phoneticPr fontId="2"/>
  </si>
  <si>
    <t>申込統括者フリガナ</t>
    <rPh sb="0" eb="2">
      <t>モウシコミ</t>
    </rPh>
    <rPh sb="2" eb="5">
      <t>トウカツシャ</t>
    </rPh>
    <phoneticPr fontId="2"/>
  </si>
  <si>
    <t>株式会社○○貿易</t>
    <rPh sb="0" eb="4">
      <t>カブシキガイシャ</t>
    </rPh>
    <rPh sb="6" eb="8">
      <t>ボウエキ</t>
    </rPh>
    <phoneticPr fontId="2"/>
  </si>
  <si>
    <t>トレード部門</t>
    <rPh sb="4" eb="6">
      <t>ブモン</t>
    </rPh>
    <phoneticPr fontId="2"/>
  </si>
  <si>
    <t>関税　太郎</t>
    <rPh sb="0" eb="2">
      <t>カンゼイ</t>
    </rPh>
    <rPh sb="3" eb="5">
      <t>タロウ</t>
    </rPh>
    <phoneticPr fontId="2"/>
  </si>
  <si>
    <t>東京都</t>
  </si>
  <si>
    <t>千代田区神田駿河台</t>
    <rPh sb="0" eb="4">
      <t>チヨダク</t>
    </rPh>
    <rPh sb="4" eb="6">
      <t>カンダ</t>
    </rPh>
    <rPh sb="6" eb="9">
      <t>スルガダイ</t>
    </rPh>
    <phoneticPr fontId="2"/>
  </si>
  <si>
    <t>○○貿易ビル</t>
    <rPh sb="2" eb="4">
      <t>ボウエキ</t>
    </rPh>
    <phoneticPr fontId="2"/>
  </si>
  <si>
    <t>銀行振込</t>
  </si>
  <si>
    <t>関税　一郎</t>
    <rPh sb="0" eb="2">
      <t>カンゼイ</t>
    </rPh>
    <rPh sb="3" eb="5">
      <t>イチロウ</t>
    </rPh>
    <phoneticPr fontId="2"/>
  </si>
  <si>
    <t>関税　二郎</t>
    <rPh sb="0" eb="2">
      <t>カンゼイ</t>
    </rPh>
    <rPh sb="3" eb="5">
      <t>ジロウ</t>
    </rPh>
    <phoneticPr fontId="2"/>
  </si>
  <si>
    <t>25</t>
  </si>
  <si>
    <t>30</t>
  </si>
  <si>
    <t>35</t>
  </si>
  <si>
    <t>男性</t>
  </si>
  <si>
    <t>女性</t>
  </si>
  <si>
    <t>関税　花子</t>
    <rPh sb="0" eb="2">
      <t>カンゼイ</t>
    </rPh>
    <rPh sb="3" eb="5">
      <t>ハナコ</t>
    </rPh>
    <phoneticPr fontId="2"/>
  </si>
  <si>
    <t>別途指定</t>
  </si>
  <si>
    <t>横浜支店</t>
    <rPh sb="0" eb="2">
      <t>ヨコハマ</t>
    </rPh>
    <rPh sb="2" eb="4">
      <t>シテン</t>
    </rPh>
    <phoneticPr fontId="2"/>
  </si>
  <si>
    <t>神奈川県</t>
  </si>
  <si>
    <t>横浜市中区新港</t>
    <rPh sb="0" eb="3">
      <t>ヨコハマシ</t>
    </rPh>
    <rPh sb="3" eb="5">
      <t>ナカク</t>
    </rPh>
    <rPh sb="5" eb="7">
      <t>シンミナト</t>
    </rPh>
    <phoneticPr fontId="2"/>
  </si>
  <si>
    <t>受験科目数</t>
    <rPh sb="0" eb="2">
      <t>ジュケン</t>
    </rPh>
    <rPh sb="2" eb="5">
      <t>カモクスウ</t>
    </rPh>
    <phoneticPr fontId="2"/>
  </si>
  <si>
    <t>講座名称</t>
    <rPh sb="0" eb="2">
      <t>コウザ</t>
    </rPh>
    <rPh sb="2" eb="4">
      <t>メイショウ</t>
    </rPh>
    <phoneticPr fontId="2"/>
  </si>
  <si>
    <t>必要</t>
  </si>
  <si>
    <t>受講ﾊﾟﾀｰﾝ</t>
    <rPh sb="0" eb="2">
      <t>ジュコウ</t>
    </rPh>
    <phoneticPr fontId="2"/>
  </si>
  <si>
    <t>受講名</t>
    <rPh sb="0" eb="2">
      <t>ジュコウ</t>
    </rPh>
    <rPh sb="2" eb="3">
      <t>メイ</t>
    </rPh>
    <phoneticPr fontId="2"/>
  </si>
  <si>
    <t>東京</t>
    <rPh sb="0" eb="2">
      <t>トウキョウ</t>
    </rPh>
    <phoneticPr fontId="2"/>
  </si>
  <si>
    <t>札幌</t>
    <rPh sb="0" eb="2">
      <t>サッポロ</t>
    </rPh>
    <phoneticPr fontId="2"/>
  </si>
  <si>
    <t>仙台</t>
    <rPh sb="0" eb="2">
      <t>センダイ</t>
    </rPh>
    <phoneticPr fontId="2"/>
  </si>
  <si>
    <t>新潟</t>
    <rPh sb="0" eb="2">
      <t>ニイガタ</t>
    </rPh>
    <phoneticPr fontId="2"/>
  </si>
  <si>
    <t>横浜</t>
    <rPh sb="0" eb="2">
      <t>ヨコハマ</t>
    </rPh>
    <phoneticPr fontId="2"/>
  </si>
  <si>
    <t>静岡</t>
    <rPh sb="0" eb="2">
      <t>シズオカ</t>
    </rPh>
    <phoneticPr fontId="2"/>
  </si>
  <si>
    <t>名古屋</t>
    <rPh sb="0" eb="3">
      <t>ナゴヤ</t>
    </rPh>
    <phoneticPr fontId="2"/>
  </si>
  <si>
    <t>大阪</t>
    <rPh sb="0" eb="2">
      <t>オオサカ</t>
    </rPh>
    <phoneticPr fontId="2"/>
  </si>
  <si>
    <t>神戸</t>
    <rPh sb="0" eb="2">
      <t>コウベ</t>
    </rPh>
    <phoneticPr fontId="2"/>
  </si>
  <si>
    <t>広島</t>
    <rPh sb="0" eb="2">
      <t>ヒロシマ</t>
    </rPh>
    <phoneticPr fontId="2"/>
  </si>
  <si>
    <t>福岡</t>
    <rPh sb="0" eb="2">
      <t>フクオカ</t>
    </rPh>
    <phoneticPr fontId="2"/>
  </si>
  <si>
    <t>那覇</t>
    <rPh sb="0" eb="2">
      <t>ナハ</t>
    </rPh>
    <phoneticPr fontId="2"/>
  </si>
  <si>
    <t>会場</t>
    <rPh sb="0" eb="2">
      <t>カイジョウ</t>
    </rPh>
    <phoneticPr fontId="2"/>
  </si>
  <si>
    <t>単価</t>
    <rPh sb="0" eb="2">
      <t>タンカ</t>
    </rPh>
    <phoneticPr fontId="2"/>
  </si>
  <si>
    <t>会場１</t>
    <rPh sb="0" eb="2">
      <t>カイジョウ</t>
    </rPh>
    <phoneticPr fontId="2"/>
  </si>
  <si>
    <t>会場２</t>
    <rPh sb="0" eb="2">
      <t>カイジョウ</t>
    </rPh>
    <phoneticPr fontId="2"/>
  </si>
  <si>
    <t>会場３</t>
    <rPh sb="0" eb="2">
      <t>カイジョウ</t>
    </rPh>
    <phoneticPr fontId="2"/>
  </si>
  <si>
    <t>TEL</t>
    <phoneticPr fontId="2"/>
  </si>
  <si>
    <t>FAX</t>
    <phoneticPr fontId="2"/>
  </si>
  <si>
    <t>E-Mail</t>
    <phoneticPr fontId="2"/>
  </si>
  <si>
    <t>社名部署名カナ</t>
    <rPh sb="2" eb="4">
      <t>ブショ</t>
    </rPh>
    <rPh sb="4" eb="5">
      <t>メイ</t>
    </rPh>
    <phoneticPr fontId="2"/>
  </si>
  <si>
    <t>会場名</t>
    <rPh sb="0" eb="2">
      <t>カイジョウ</t>
    </rPh>
    <rPh sb="2" eb="3">
      <t>メイ</t>
    </rPh>
    <phoneticPr fontId="2"/>
  </si>
  <si>
    <t>１科目</t>
    <rPh sb="1" eb="3">
      <t>カモク</t>
    </rPh>
    <phoneticPr fontId="2"/>
  </si>
  <si>
    <t>受験科目</t>
    <rPh sb="0" eb="2">
      <t>ジュケン</t>
    </rPh>
    <rPh sb="2" eb="4">
      <t>カモク</t>
    </rPh>
    <phoneticPr fontId="2"/>
  </si>
  <si>
    <t>２科目</t>
    <rPh sb="1" eb="3">
      <t>カモク</t>
    </rPh>
    <phoneticPr fontId="2"/>
  </si>
  <si>
    <t>３科目</t>
    <rPh sb="1" eb="3">
      <t>カモク</t>
    </rPh>
    <phoneticPr fontId="2"/>
  </si>
  <si>
    <t>　</t>
    <phoneticPr fontId="2"/>
  </si>
  <si>
    <t>無</t>
    <rPh sb="0" eb="1">
      <t>ム</t>
    </rPh>
    <phoneticPr fontId="2"/>
  </si>
  <si>
    <t>to@marumaru.com</t>
  </si>
  <si>
    <t>受験場所</t>
    <rPh sb="0" eb="2">
      <t>ジュケン</t>
    </rPh>
    <rPh sb="2" eb="4">
      <t>バショ</t>
    </rPh>
    <phoneticPr fontId="2"/>
  </si>
  <si>
    <t>会場受験</t>
    <rPh sb="0" eb="2">
      <t>カイジョウ</t>
    </rPh>
    <rPh sb="2" eb="4">
      <t>ジュケン</t>
    </rPh>
    <phoneticPr fontId="2"/>
  </si>
  <si>
    <t>無</t>
  </si>
  <si>
    <t>※受験場所が「会社受験」の時は、会場＝「無」にしてください。</t>
    <phoneticPr fontId="2"/>
  </si>
  <si>
    <t>※受験場所が「オンライン受験」の時は、会場＝「無」、受験科目＝「無」にしてください。</t>
    <rPh sb="26" eb="28">
      <t>ジュケン</t>
    </rPh>
    <rPh sb="28" eb="30">
      <t>カモク</t>
    </rPh>
    <rPh sb="32" eb="33">
      <t>ム</t>
    </rPh>
    <phoneticPr fontId="2"/>
  </si>
  <si>
    <t>※受験場所は、会社受験、会場受験、オンライン受験の３種類を設定してください。</t>
    <rPh sb="1" eb="3">
      <t>ジュケン</t>
    </rPh>
    <rPh sb="3" eb="5">
      <t>バショ</t>
    </rPh>
    <rPh sb="7" eb="9">
      <t>カイシャ</t>
    </rPh>
    <rPh sb="9" eb="11">
      <t>ジュケン</t>
    </rPh>
    <rPh sb="12" eb="14">
      <t>カイジョウ</t>
    </rPh>
    <rPh sb="14" eb="16">
      <t>ジュケン</t>
    </rPh>
    <rPh sb="22" eb="24">
      <t>ジュケン</t>
    </rPh>
    <rPh sb="26" eb="28">
      <t>シュルイ</t>
    </rPh>
    <rPh sb="29" eb="31">
      <t>セッテイ</t>
    </rPh>
    <phoneticPr fontId="2"/>
  </si>
  <si>
    <t>模試実施希望日</t>
    <rPh sb="0" eb="2">
      <t>モシ</t>
    </rPh>
    <rPh sb="2" eb="4">
      <t>ジッシ</t>
    </rPh>
    <rPh sb="4" eb="7">
      <t>キボウビ</t>
    </rPh>
    <phoneticPr fontId="2"/>
  </si>
  <si>
    <t>模試実施希望日</t>
    <rPh sb="0" eb="1">
      <t>モシ</t>
    </rPh>
    <rPh sb="1" eb="3">
      <t>ジッシ</t>
    </rPh>
    <rPh sb="3" eb="6">
      <t>キボウビ</t>
    </rPh>
    <phoneticPr fontId="2"/>
  </si>
  <si>
    <t>～</t>
    <phoneticPr fontId="2"/>
  </si>
  <si>
    <t>請求書</t>
    <rPh sb="0" eb="3">
      <t>セイキュウショ</t>
    </rPh>
    <phoneticPr fontId="2"/>
  </si>
  <si>
    <t>ﾏﾙﾏﾙﾎﾞｳｴｷﾄﾚｰﾄﾞﾌﾞﾓﾝ</t>
    <phoneticPr fontId="2"/>
  </si>
  <si>
    <t>カンゼイ　タロウ</t>
    <phoneticPr fontId="2"/>
  </si>
  <si>
    <t>03-9999-9991</t>
    <phoneticPr fontId="2"/>
  </si>
  <si>
    <t>03-9999-9992</t>
    <phoneticPr fontId="2"/>
  </si>
  <si>
    <t>X-X-X</t>
    <phoneticPr fontId="2"/>
  </si>
  <si>
    <t>カンゼイ　イチロウ</t>
    <phoneticPr fontId="2"/>
  </si>
  <si>
    <t>２科目</t>
  </si>
  <si>
    <t>東京</t>
  </si>
  <si>
    <t>カンゼイ　ジロウ</t>
    <phoneticPr fontId="2"/>
  </si>
  <si>
    <t>３科目</t>
  </si>
  <si>
    <t>カンゼイ　ハナコ</t>
    <phoneticPr fontId="2"/>
  </si>
  <si>
    <t>横浜</t>
  </si>
  <si>
    <t>231-XXXX</t>
    <phoneticPr fontId="2"/>
  </si>
  <si>
    <t>045-9999-9991</t>
    <phoneticPr fontId="2"/>
  </si>
  <si>
    <t>045-9999-9992</t>
    <phoneticPr fontId="2"/>
  </si>
  <si>
    <t>　</t>
  </si>
  <si>
    <t>会社情報と同じ</t>
    <phoneticPr fontId="2"/>
  </si>
  <si>
    <r>
      <t>都道府県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</si>
  <si>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受講料</t>
    </r>
    <r>
      <rPr>
        <b/>
        <sz val="8"/>
        <color indexed="13"/>
        <rFont val="游ゴシック"/>
        <family val="3"/>
        <charset val="128"/>
      </rPr>
      <t>（自動計算）</t>
    </r>
    <rPh sb="4" eb="6">
      <t>ジドウ</t>
    </rPh>
    <rPh sb="6" eb="8">
      <t>ケイサン</t>
    </rPh>
    <phoneticPr fontId="2"/>
  </si>
  <si>
    <r>
      <t>年齢</t>
    </r>
    <r>
      <rPr>
        <b/>
        <sz val="8"/>
        <rFont val="游ゴシック"/>
        <family val="3"/>
        <charset val="128"/>
      </rPr>
      <t xml:space="preserve"> ▼</t>
    </r>
    <phoneticPr fontId="2"/>
  </si>
  <si>
    <r>
      <t>性別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</si>
  <si>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>受験科目数</t>
    </r>
    <r>
      <rPr>
        <b/>
        <sz val="6"/>
        <rFont val="游ゴシック"/>
        <family val="3"/>
        <charset val="128"/>
      </rPr>
      <t xml:space="preserve">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</si>
  <si>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 受験会場 </t>
    </r>
    <r>
      <rPr>
        <b/>
        <sz val="8"/>
        <rFont val="游ゴシック"/>
        <family val="3"/>
        <charset val="128"/>
      </rPr>
      <t>▼</t>
    </r>
    <phoneticPr fontId="2"/>
  </si>
  <si>
    <r>
      <t xml:space="preserve">送付先 </t>
    </r>
    <r>
      <rPr>
        <b/>
        <sz val="8"/>
        <rFont val="游ゴシック"/>
        <family val="3"/>
        <charset val="128"/>
      </rPr>
      <t>▼</t>
    </r>
    <rPh sb="0" eb="2">
      <t>ソウフ</t>
    </rPh>
    <rPh sb="2" eb="3">
      <t>サキ</t>
    </rPh>
    <phoneticPr fontId="2"/>
  </si>
  <si>
    <t>y</t>
    <phoneticPr fontId="2"/>
  </si>
  <si>
    <t xml:space="preserve">集中対策講座 </t>
    <rPh sb="0" eb="2">
      <t>シュウチュウ</t>
    </rPh>
    <rPh sb="2" eb="4">
      <t>タイサク</t>
    </rPh>
    <rPh sb="4" eb="6">
      <t>コウザ</t>
    </rPh>
    <phoneticPr fontId="3"/>
  </si>
  <si>
    <t>送金方法</t>
    <phoneticPr fontId="2"/>
  </si>
  <si>
    <t>101-XXXX</t>
    <phoneticPr fontId="2"/>
  </si>
  <si>
    <t>〈 講座情報 〉</t>
    <rPh sb="2" eb="3">
      <t>コウ</t>
    </rPh>
    <rPh sb="3" eb="4">
      <t>ザ</t>
    </rPh>
    <rPh sb="4" eb="5">
      <t>ジョウ</t>
    </rPh>
    <rPh sb="5" eb="6">
      <t>ホウ</t>
    </rPh>
    <phoneticPr fontId="2"/>
  </si>
  <si>
    <t>〈 会社情報 〉</t>
    <rPh sb="2" eb="3">
      <t>カイ</t>
    </rPh>
    <rPh sb="3" eb="4">
      <t>シャ</t>
    </rPh>
    <rPh sb="4" eb="5">
      <t>ジョウ</t>
    </rPh>
    <rPh sb="5" eb="6">
      <t>ホウ</t>
    </rPh>
    <phoneticPr fontId="2"/>
  </si>
  <si>
    <r>
      <t xml:space="preserve">受講者名
</t>
    </r>
    <r>
      <rPr>
        <b/>
        <sz val="8"/>
        <rFont val="游ゴシック"/>
        <family val="3"/>
        <charset val="128"/>
      </rPr>
      <t>(姓名の間に全角ｽﾍﾟｰｽ)</t>
    </r>
    <rPh sb="6" eb="8">
      <t>セイメイ</t>
    </rPh>
    <rPh sb="9" eb="10">
      <t>アイダ</t>
    </rPh>
    <rPh sb="11" eb="13">
      <t>ゼンカク</t>
    </rPh>
    <phoneticPr fontId="2"/>
  </si>
  <si>
    <t>〈 受講者情報 〉</t>
    <rPh sb="2" eb="4">
      <t>ジュコウ</t>
    </rPh>
    <rPh sb="4" eb="5">
      <t>シャ</t>
    </rPh>
    <rPh sb="5" eb="6">
      <t>ジョウ</t>
    </rPh>
    <rPh sb="6" eb="7">
      <t>ホウ</t>
    </rPh>
    <phoneticPr fontId="2"/>
  </si>
  <si>
    <r>
      <t xml:space="preserve">受講者名
</t>
    </r>
    <r>
      <rPr>
        <b/>
        <sz val="8"/>
        <rFont val="游ゴシック"/>
        <family val="3"/>
        <charset val="128"/>
      </rPr>
      <t>(姓名の間に全角ｽﾍﾟｰｽ)</t>
    </r>
    <phoneticPr fontId="2"/>
  </si>
  <si>
    <t>ichiro-kanzei@marumaru.com</t>
    <phoneticPr fontId="2"/>
  </si>
  <si>
    <t>jiro-kanzei@marumaru.com</t>
    <phoneticPr fontId="2"/>
  </si>
  <si>
    <t>hanako-kanzei@marumaru.com</t>
    <phoneticPr fontId="2"/>
  </si>
  <si>
    <t>X-X</t>
    <phoneticPr fontId="2"/>
  </si>
  <si>
    <t>○○ハイツXXX号室</t>
    <rPh sb="8" eb="10">
      <t>ゴウシツ</t>
    </rPh>
    <phoneticPr fontId="2"/>
  </si>
  <si>
    <t>090-XXXX-XXXX</t>
    <phoneticPr fontId="2"/>
  </si>
  <si>
    <t>【ファイル送信先アドレス】 jtas_seminar@kanzei.or.jp</t>
    <phoneticPr fontId="2"/>
  </si>
  <si>
    <t xml:space="preserve">  【ファイル送信先アドレス】 jtas_seminar@kanzei.or.jp</t>
    <rPh sb="6" eb="8">
      <t>ソウシン</t>
    </rPh>
    <rPh sb="8" eb="9">
      <t>サキ</t>
    </rPh>
    <phoneticPr fontId="2"/>
  </si>
  <si>
    <r>
      <t>【記入例】</t>
    </r>
    <r>
      <rPr>
        <b/>
        <sz val="18"/>
        <rFont val="游ゴシック"/>
        <family val="3"/>
        <charset val="128"/>
      </rPr>
      <t>2026年度 通関実務 集中対策講座 法人申込フォーム　</t>
    </r>
    <rPh sb="12" eb="16">
      <t>ツウカンジツム</t>
    </rPh>
    <rPh sb="17" eb="19">
      <t>シュウチュウ</t>
    </rPh>
    <rPh sb="19" eb="21">
      <t>タイサク</t>
    </rPh>
    <rPh sb="21" eb="23">
      <t>コウザ</t>
    </rPh>
    <rPh sb="24" eb="26">
      <t>ホウジン</t>
    </rPh>
    <phoneticPr fontId="2"/>
  </si>
  <si>
    <t>2026年度 通関実務 集中対策講座 法人申込フォーム</t>
    <rPh sb="4" eb="6">
      <t>ネンド</t>
    </rPh>
    <rPh sb="7" eb="11">
      <t>ツウカンジツム</t>
    </rPh>
    <rPh sb="12" eb="18">
      <t>シュウチュウタイサクコウザ</t>
    </rPh>
    <rPh sb="19" eb="23">
      <t>ホウジンモウシコミ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</si>
</sst>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#&quot;名&quot;"/>
    <numFmt numFmtId="177" formatCode="#,##0_ "/>
    <numFmt numFmtId="178" formatCode="0_);[Red]\(0\)"/>
    <numFmt numFmtId="179" formatCode="yyyy&quot;年&quot;m&quot;月&quot;d&quot;日&quot;;@"/>
    <numFmt numFmtId="180" formatCode="yyyy/mm/dd"/>
  </numFmts>
  <fonts count="33" x14ac:knownFonts="1">
    <font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1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name val="游ゴシック"/>
      <family val="3"/>
      <charset val="128"/>
    </font>
    <font>
      <b/>
      <sz val="12"/>
      <color indexed="10"/>
      <name val="游ゴシック"/>
      <family val="3"/>
      <charset val="128"/>
    </font>
    <font>
      <sz val="12"/>
      <name val="游ゴシック"/>
      <family val="3"/>
      <charset val="128"/>
    </font>
    <font>
      <sz val="6"/>
      <color indexed="9"/>
      <name val="游ゴシック"/>
      <family val="3"/>
      <charset val="128"/>
    </font>
    <font>
      <sz val="10"/>
      <name val="游ゴシック"/>
      <family val="3"/>
      <charset val="128"/>
    </font>
    <font>
      <sz val="10"/>
      <color theme="0"/>
      <name val="游ゴシック"/>
      <family val="3"/>
      <charset val="128"/>
    </font>
    <font>
      <b/>
      <sz val="10"/>
      <name val="游ゴシック"/>
      <family val="3"/>
      <charset val="128"/>
    </font>
    <font>
      <b/>
      <sz val="8"/>
      <name val="游ゴシック"/>
      <family val="3"/>
      <charset val="128"/>
    </font>
    <font>
      <b/>
      <sz val="6"/>
      <name val="游ゴシック"/>
      <family val="3"/>
      <charset val="128"/>
    </font>
    <font>
      <b/>
      <sz val="10"/>
      <color indexed="13"/>
      <name val="游ゴシック"/>
      <family val="3"/>
      <charset val="128"/>
    </font>
    <font>
      <b/>
      <sz val="8"/>
      <color indexed="13"/>
      <name val="游ゴシック"/>
      <family val="3"/>
      <charset val="128"/>
    </font>
    <font>
      <b/>
      <sz val="11"/>
      <name val="游ゴシック"/>
      <family val="3"/>
      <charset val="128"/>
    </font>
    <font>
      <b/>
      <sz val="10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b/>
      <sz val="12"/>
      <color indexed="9"/>
      <name val="游ゴシック"/>
      <family val="3"/>
      <charset val="128"/>
    </font>
    <font>
      <sz val="11"/>
      <color theme="0"/>
      <name val="游ゴシック"/>
      <family val="3"/>
      <charset val="128"/>
    </font>
    <font>
      <b/>
      <sz val="12"/>
      <name val="游ゴシック"/>
      <family val="3"/>
      <charset val="128"/>
    </font>
    <font>
      <sz val="12"/>
      <color theme="0"/>
      <name val="游ゴシック"/>
      <family val="3"/>
      <charset val="128"/>
    </font>
    <font>
      <b/>
      <sz val="18"/>
      <color indexed="10"/>
      <name val="游ゴシック"/>
      <family val="3"/>
      <charset val="128"/>
    </font>
    <font>
      <b/>
      <sz val="18"/>
      <name val="游ゴシック"/>
      <family val="3"/>
      <charset val="128"/>
    </font>
    <font>
      <b/>
      <sz val="11"/>
      <color rgb="FFFF0000"/>
      <name val="游ゴシック"/>
      <family val="3"/>
      <charset val="128"/>
    </font>
    <font>
      <b/>
      <sz val="18"/>
      <color theme="1"/>
      <name val="游ゴシック"/>
      <family val="3"/>
      <charset val="128"/>
    </font>
    <font>
      <b/>
      <sz val="12"/>
      <color rgb="FFFF0000"/>
      <name val="游ゴシック"/>
      <family val="3"/>
      <charset val="128"/>
    </font>
  </fonts>
  <fills count="1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105">
    <xf numFmtId="0" fontId="0" fillId="0" borderId="0" xfId="0"/>
    <xf numFmtId="0" fontId="7" fillId="0" borderId="0" xfId="0" applyFont="1"/>
    <xf numFmtId="0" fontId="4" fillId="7" borderId="3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6" fillId="6" borderId="3" xfId="0" applyFont="1" applyFill="1" applyBorder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5" fillId="7" borderId="3" xfId="0" applyFont="1" applyFill="1" applyBorder="1" applyAlignment="1">
      <alignment vertical="center"/>
    </xf>
    <xf numFmtId="0" fontId="5" fillId="7" borderId="3" xfId="0" applyFont="1" applyFill="1" applyBorder="1"/>
    <xf numFmtId="38" fontId="5" fillId="7" borderId="3" xfId="1" applyFont="1" applyFill="1" applyBorder="1" applyAlignment="1"/>
    <xf numFmtId="0" fontId="4" fillId="7" borderId="3" xfId="0" applyFont="1" applyFill="1" applyBorder="1"/>
    <xf numFmtId="38" fontId="5" fillId="7" borderId="3" xfId="1" applyFont="1" applyFill="1" applyBorder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7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right" vertical="center"/>
    </xf>
    <xf numFmtId="0" fontId="16" fillId="3" borderId="3" xfId="0" applyFont="1" applyFill="1" applyBorder="1" applyAlignment="1">
      <alignment horizontal="center" vertical="center"/>
    </xf>
    <xf numFmtId="0" fontId="16" fillId="3" borderId="3" xfId="0" quotePrefix="1" applyFont="1" applyFill="1" applyBorder="1" applyAlignment="1">
      <alignment horizontal="center" vertical="center"/>
    </xf>
    <xf numFmtId="49" fontId="14" fillId="0" borderId="3" xfId="0" applyNumberFormat="1" applyFont="1" applyBorder="1" applyAlignment="1">
      <alignment horizontal="left" vertical="center"/>
    </xf>
    <xf numFmtId="0" fontId="14" fillId="0" borderId="0" xfId="0" quotePrefix="1" applyFont="1" applyAlignment="1">
      <alignment horizontal="center" vertical="center"/>
    </xf>
    <xf numFmtId="49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6" fillId="3" borderId="3" xfId="0" applyFont="1" applyFill="1" applyBorder="1" applyAlignment="1">
      <alignment horizontal="center" vertical="center" shrinkToFit="1"/>
    </xf>
    <xf numFmtId="49" fontId="14" fillId="0" borderId="3" xfId="0" applyNumberFormat="1" applyFont="1" applyBorder="1" applyAlignment="1">
      <alignment vertical="center"/>
    </xf>
    <xf numFmtId="0" fontId="16" fillId="0" borderId="0" xfId="0" applyFont="1" applyAlignment="1">
      <alignment vertical="center"/>
    </xf>
    <xf numFmtId="49" fontId="16" fillId="0" borderId="0" xfId="0" applyNumberFormat="1" applyFont="1" applyAlignment="1">
      <alignment vertical="center"/>
    </xf>
    <xf numFmtId="49" fontId="14" fillId="0" borderId="3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vertical="center"/>
    </xf>
    <xf numFmtId="179" fontId="14" fillId="0" borderId="3" xfId="0" applyNumberFormat="1" applyFont="1" applyBorder="1" applyAlignment="1">
      <alignment horizontal="center" vertical="center"/>
    </xf>
    <xf numFmtId="180" fontId="14" fillId="0" borderId="3" xfId="0" applyNumberFormat="1" applyFont="1" applyBorder="1" applyAlignment="1">
      <alignment horizontal="center" vertical="center"/>
    </xf>
    <xf numFmtId="0" fontId="14" fillId="0" borderId="0" xfId="0" applyFont="1" applyAlignment="1">
      <alignment horizontal="left" vertical="center" indent="1"/>
    </xf>
    <xf numFmtId="0" fontId="19" fillId="11" borderId="3" xfId="0" quotePrefix="1" applyFont="1" applyFill="1" applyBorder="1" applyAlignment="1">
      <alignment horizontal="center" vertical="center"/>
    </xf>
    <xf numFmtId="177" fontId="14" fillId="0" borderId="3" xfId="0" applyNumberFormat="1" applyFont="1" applyBorder="1" applyAlignment="1">
      <alignment horizontal="center" vertical="center"/>
    </xf>
    <xf numFmtId="0" fontId="14" fillId="2" borderId="3" xfId="0" quotePrefix="1" applyFont="1" applyFill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6" fillId="3" borderId="1" xfId="0" applyFont="1" applyFill="1" applyBorder="1" applyAlignment="1">
      <alignment horizontal="center" vertical="center"/>
    </xf>
    <xf numFmtId="0" fontId="16" fillId="3" borderId="1" xfId="0" quotePrefix="1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quotePrefix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/>
    </xf>
    <xf numFmtId="49" fontId="14" fillId="0" borderId="2" xfId="0" applyNumberFormat="1" applyFont="1" applyBorder="1" applyAlignment="1">
      <alignment horizontal="center" vertical="center" shrinkToFit="1"/>
    </xf>
    <xf numFmtId="49" fontId="14" fillId="8" borderId="2" xfId="0" applyNumberFormat="1" applyFont="1" applyFill="1" applyBorder="1" applyAlignment="1" applyProtection="1">
      <alignment vertical="center"/>
      <protection locked="0"/>
    </xf>
    <xf numFmtId="49" fontId="14" fillId="8" borderId="3" xfId="0" applyNumberFormat="1" applyFont="1" applyFill="1" applyBorder="1" applyAlignment="1" applyProtection="1">
      <alignment vertical="center"/>
      <protection locked="0"/>
    </xf>
    <xf numFmtId="49" fontId="14" fillId="8" borderId="2" xfId="0" applyNumberFormat="1" applyFont="1" applyFill="1" applyBorder="1" applyAlignment="1" applyProtection="1">
      <alignment horizontal="center" vertical="center"/>
      <protection locked="0"/>
    </xf>
    <xf numFmtId="49" fontId="14" fillId="8" borderId="3" xfId="0" applyNumberFormat="1" applyFont="1" applyFill="1" applyBorder="1" applyAlignment="1" applyProtection="1">
      <alignment horizontal="left" vertical="center"/>
      <protection locked="0"/>
    </xf>
    <xf numFmtId="49" fontId="14" fillId="0" borderId="2" xfId="0" applyNumberFormat="1" applyFont="1" applyBorder="1" applyAlignment="1">
      <alignment vertical="center" shrinkToFit="1"/>
    </xf>
    <xf numFmtId="0" fontId="14" fillId="10" borderId="4" xfId="0" applyFont="1" applyFill="1" applyBorder="1" applyAlignment="1">
      <alignment horizontal="center" vertical="center"/>
    </xf>
    <xf numFmtId="49" fontId="14" fillId="10" borderId="5" xfId="0" applyNumberFormat="1" applyFont="1" applyFill="1" applyBorder="1" applyAlignment="1">
      <alignment horizontal="center" vertical="center" textRotation="255"/>
    </xf>
    <xf numFmtId="49" fontId="14" fillId="10" borderId="5" xfId="0" applyNumberFormat="1" applyFont="1" applyFill="1" applyBorder="1" applyAlignment="1">
      <alignment vertical="center"/>
    </xf>
    <xf numFmtId="49" fontId="14" fillId="10" borderId="5" xfId="0" applyNumberFormat="1" applyFont="1" applyFill="1" applyBorder="1" applyAlignment="1">
      <alignment horizontal="center" vertical="center"/>
    </xf>
    <xf numFmtId="49" fontId="14" fillId="10" borderId="5" xfId="0" applyNumberFormat="1" applyFont="1" applyFill="1" applyBorder="1" applyAlignment="1">
      <alignment horizontal="center" vertical="center" shrinkToFit="1"/>
    </xf>
    <xf numFmtId="49" fontId="14" fillId="0" borderId="5" xfId="0" applyNumberFormat="1" applyFont="1" applyBorder="1" applyAlignment="1">
      <alignment vertical="center"/>
    </xf>
    <xf numFmtId="49" fontId="14" fillId="0" borderId="6" xfId="0" applyNumberFormat="1" applyFont="1" applyBorder="1" applyAlignment="1">
      <alignment horizontal="left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horizontal="left" vertical="center" indent="1"/>
    </xf>
    <xf numFmtId="0" fontId="23" fillId="0" borderId="0" xfId="0" applyFont="1" applyAlignment="1">
      <alignment vertical="center"/>
    </xf>
    <xf numFmtId="0" fontId="24" fillId="4" borderId="4" xfId="0" applyFont="1" applyFill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180" fontId="16" fillId="0" borderId="3" xfId="0" applyNumberFormat="1" applyFont="1" applyBorder="1" applyAlignment="1" applyProtection="1">
      <alignment horizontal="center" vertical="center"/>
      <protection locked="0"/>
    </xf>
    <xf numFmtId="0" fontId="19" fillId="5" borderId="3" xfId="0" quotePrefix="1" applyFont="1" applyFill="1" applyBorder="1" applyAlignment="1">
      <alignment horizontal="center" vertical="center"/>
    </xf>
    <xf numFmtId="0" fontId="16" fillId="2" borderId="3" xfId="0" quotePrefix="1" applyFont="1" applyFill="1" applyBorder="1" applyAlignment="1">
      <alignment horizontal="center" vertical="center"/>
    </xf>
    <xf numFmtId="176" fontId="26" fillId="3" borderId="3" xfId="0" applyNumberFormat="1" applyFont="1" applyFill="1" applyBorder="1" applyAlignment="1">
      <alignment horizontal="center" vertical="center"/>
    </xf>
    <xf numFmtId="49" fontId="14" fillId="0" borderId="2" xfId="0" applyNumberFormat="1" applyFont="1" applyBorder="1" applyAlignment="1" applyProtection="1">
      <alignment vertical="center"/>
      <protection locked="0"/>
    </xf>
    <xf numFmtId="49" fontId="14" fillId="0" borderId="2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2" xfId="0" applyNumberFormat="1" applyFont="1" applyBorder="1" applyAlignment="1" applyProtection="1">
      <alignment horizontal="center" vertical="center" shrinkToFit="1"/>
      <protection locked="0"/>
    </xf>
    <xf numFmtId="49" fontId="14" fillId="0" borderId="3" xfId="0" applyNumberFormat="1" applyFont="1" applyBorder="1" applyAlignment="1" applyProtection="1">
      <alignment vertical="center"/>
      <protection locked="0"/>
    </xf>
    <xf numFmtId="49" fontId="14" fillId="12" borderId="3" xfId="0" applyNumberFormat="1" applyFont="1" applyFill="1" applyBorder="1" applyAlignment="1">
      <alignment horizontal="center" vertical="center"/>
    </xf>
    <xf numFmtId="49" fontId="14" fillId="0" borderId="3" xfId="0" applyNumberFormat="1" applyFont="1" applyBorder="1" applyAlignment="1" applyProtection="1">
      <alignment horizontal="left" vertical="center"/>
      <protection locked="0"/>
    </xf>
    <xf numFmtId="180" fontId="14" fillId="0" borderId="3" xfId="0" applyNumberFormat="1" applyFont="1" applyBorder="1" applyAlignment="1" applyProtection="1">
      <alignment horizontal="center" vertical="center"/>
      <protection locked="0"/>
    </xf>
    <xf numFmtId="0" fontId="15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178" fontId="27" fillId="0" borderId="7" xfId="0" applyNumberFormat="1" applyFont="1" applyBorder="1" applyAlignment="1">
      <alignment horizontal="center" vertical="center"/>
    </xf>
    <xf numFmtId="0" fontId="28" fillId="0" borderId="0" xfId="0" applyFont="1" applyAlignment="1">
      <alignment vertical="center"/>
    </xf>
    <xf numFmtId="0" fontId="16" fillId="3" borderId="1" xfId="0" applyFont="1" applyFill="1" applyBorder="1" applyAlignment="1">
      <alignment horizontal="center" vertical="center" wrapText="1"/>
    </xf>
    <xf numFmtId="49" fontId="14" fillId="13" borderId="3" xfId="0" applyNumberFormat="1" applyFont="1" applyFill="1" applyBorder="1" applyAlignment="1" applyProtection="1">
      <alignment horizontal="left" vertical="center"/>
      <protection locked="0"/>
    </xf>
    <xf numFmtId="49" fontId="14" fillId="0" borderId="12" xfId="0" applyNumberFormat="1" applyFont="1" applyBorder="1" applyAlignment="1">
      <alignment horizontal="center" vertical="center"/>
    </xf>
    <xf numFmtId="49" fontId="14" fillId="9" borderId="3" xfId="0" applyNumberFormat="1" applyFont="1" applyFill="1" applyBorder="1" applyAlignment="1">
      <alignment vertical="center"/>
    </xf>
    <xf numFmtId="49" fontId="14" fillId="9" borderId="3" xfId="0" applyNumberFormat="1" applyFont="1" applyFill="1" applyBorder="1" applyAlignment="1">
      <alignment horizontal="center" vertical="center"/>
    </xf>
    <xf numFmtId="49" fontId="14" fillId="14" borderId="2" xfId="0" applyNumberFormat="1" applyFont="1" applyFill="1" applyBorder="1" applyAlignment="1">
      <alignment vertical="center"/>
    </xf>
    <xf numFmtId="49" fontId="14" fillId="14" borderId="2" xfId="0" applyNumberFormat="1" applyFont="1" applyFill="1" applyBorder="1" applyAlignment="1">
      <alignment horizontal="center" vertical="center"/>
    </xf>
    <xf numFmtId="49" fontId="14" fillId="14" borderId="3" xfId="0" applyNumberFormat="1" applyFont="1" applyFill="1" applyBorder="1" applyAlignment="1">
      <alignment vertical="center"/>
    </xf>
    <xf numFmtId="49" fontId="14" fillId="9" borderId="3" xfId="0" applyNumberFormat="1" applyFont="1" applyFill="1" applyBorder="1" applyAlignment="1">
      <alignment horizontal="left" vertical="center"/>
    </xf>
    <xf numFmtId="0" fontId="30" fillId="0" borderId="0" xfId="0" applyFont="1" applyAlignment="1">
      <alignment horizontal="left" vertical="center" indent="1"/>
    </xf>
    <xf numFmtId="0" fontId="31" fillId="0" borderId="0" xfId="0" applyFont="1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26" fillId="0" borderId="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49" fontId="14" fillId="0" borderId="3" xfId="0" applyNumberFormat="1" applyFont="1" applyBorder="1" applyAlignment="1" applyProtection="1">
      <alignment horizontal="center" vertical="center"/>
      <protection locked="0"/>
    </xf>
    <xf numFmtId="49" fontId="16" fillId="0" borderId="3" xfId="0" applyNumberFormat="1" applyFont="1" applyBorder="1" applyAlignment="1" applyProtection="1">
      <alignment horizontal="center" vertical="center"/>
      <protection locked="0"/>
    </xf>
    <xf numFmtId="49" fontId="14" fillId="0" borderId="3" xfId="0" applyNumberFormat="1" applyFont="1" applyBorder="1" applyAlignment="1">
      <alignment horizontal="center" vertical="center"/>
    </xf>
    <xf numFmtId="0" fontId="26" fillId="0" borderId="4" xfId="0" applyFont="1" applyBorder="1" applyAlignment="1" applyProtection="1">
      <alignment horizontal="center" vertical="center"/>
      <protection locked="0"/>
    </xf>
    <xf numFmtId="0" fontId="16" fillId="0" borderId="5" xfId="0" applyFont="1" applyBorder="1" applyAlignment="1" applyProtection="1">
      <alignment horizontal="center"/>
      <protection locked="0"/>
    </xf>
    <xf numFmtId="0" fontId="16" fillId="0" borderId="6" xfId="0" applyFont="1" applyBorder="1" applyAlignment="1" applyProtection="1">
      <alignment horizontal="center"/>
      <protection locked="0"/>
    </xf>
    <xf numFmtId="49" fontId="16" fillId="0" borderId="3" xfId="0" applyNumberFormat="1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49"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bgColor rgb="FFFF99FF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theme="0"/>
        </patternFill>
      </fill>
    </dxf>
    <dxf>
      <fill>
        <patternFill>
          <bgColor rgb="FFFF99FF"/>
        </patternFill>
      </fill>
    </dxf>
    <dxf>
      <fill>
        <patternFill>
          <bgColor theme="0"/>
        </patternFill>
      </fill>
    </dxf>
    <dxf>
      <fill>
        <patternFill>
          <fgColor auto="1"/>
          <bgColor theme="0"/>
        </patternFill>
      </fill>
    </dxf>
    <dxf>
      <fill>
        <patternFill>
          <fgColor auto="1"/>
          <bgColor theme="0"/>
        </patternFill>
      </fill>
    </dxf>
    <dxf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fgColor auto="1"/>
        </patternFill>
      </fill>
    </dxf>
    <dxf>
      <fill>
        <patternFill>
          <bgColor rgb="FFFF99FF"/>
        </patternFill>
      </fill>
    </dxf>
    <dxf>
      <fill>
        <patternFill patternType="solid"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ill>
        <patternFill>
          <bgColor rgb="FFFF99FF"/>
        </patternFill>
      </fill>
    </dxf>
    <dxf>
      <fill>
        <patternFill patternType="none">
          <fgColor auto="1"/>
          <bgColor auto="1"/>
        </patternFill>
      </fill>
    </dxf>
    <dxf>
      <fill>
        <patternFill>
          <bgColor rgb="FFFF99FF"/>
        </patternFill>
      </fill>
    </dxf>
    <dxf>
      <fill>
        <patternFill>
          <fgColor auto="1"/>
          <bgColor theme="0"/>
        </patternFill>
      </fill>
    </dxf>
    <dxf>
      <font>
        <color auto="1"/>
      </font>
      <fill>
        <patternFill patternType="none">
          <fgColor auto="1"/>
          <bgColor auto="1"/>
        </patternFill>
      </fill>
    </dxf>
    <dxf>
      <fill>
        <patternFill patternType="none">
          <bgColor auto="1"/>
        </patternFill>
      </fill>
    </dxf>
  </dxfs>
  <tableStyles count="0" defaultTableStyle="TableStyleMedium9" defaultPivotStyle="PivotStyleLight16"/>
  <colors>
    <mruColors>
      <color rgb="FFFF99FF"/>
      <color rgb="FFFF66FF"/>
      <color rgb="FFFF99CC"/>
      <color rgb="FFFF66CC"/>
      <color rgb="FFFFCCFF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275719</xdr:colOff>
      <xdr:row>18</xdr:row>
      <xdr:rowOff>147210</xdr:rowOff>
    </xdr:from>
    <xdr:to>
      <xdr:col>9</xdr:col>
      <xdr:colOff>477078</xdr:colOff>
      <xdr:row>19</xdr:row>
      <xdr:rowOff>152400</xdr:rowOff>
    </xdr:to>
    <xdr:sp macro="" textlink="">
      <xdr:nvSpPr>
        <xdr:cNvPr id="11" name="吹き出し: 線 10">
          <a:extLst>
            <a:ext uri="{FF2B5EF4-FFF2-40B4-BE49-F238E27FC236}">
              <a16:creationId xmlns:a16="http://schemas.microsoft.com/office/drawing/2014/main" id="{56C776A1-4FC4-47F8-9996-78D19EF2167D}"/>
            </a:ext>
          </a:extLst>
        </xdr:cNvPr>
        <xdr:cNvSpPr/>
      </xdr:nvSpPr>
      <xdr:spPr>
        <a:xfrm>
          <a:off x="4942969" y="3795285"/>
          <a:ext cx="1753934" cy="214740"/>
        </a:xfrm>
        <a:prstGeom prst="borderCallout1">
          <a:avLst>
            <a:gd name="adj1" fmla="val 37083"/>
            <a:gd name="adj2" fmla="val 439"/>
            <a:gd name="adj3" fmla="val 83921"/>
            <a:gd name="adj4" fmla="val -17148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171450</xdr:colOff>
      <xdr:row>21</xdr:row>
      <xdr:rowOff>164248</xdr:rowOff>
    </xdr:from>
    <xdr:to>
      <xdr:col>4</xdr:col>
      <xdr:colOff>701536</xdr:colOff>
      <xdr:row>22</xdr:row>
      <xdr:rowOff>130865</xdr:rowOff>
    </xdr:to>
    <xdr:sp macro="" textlink="">
      <xdr:nvSpPr>
        <xdr:cNvPr id="13" name="吹き出し: 線 12">
          <a:extLst>
            <a:ext uri="{FF2B5EF4-FFF2-40B4-BE49-F238E27FC236}">
              <a16:creationId xmlns:a16="http://schemas.microsoft.com/office/drawing/2014/main" id="{5378E8F8-B5B5-4D81-B64D-1A13760DDDCA}"/>
            </a:ext>
          </a:extLst>
        </xdr:cNvPr>
        <xdr:cNvSpPr/>
      </xdr:nvSpPr>
      <xdr:spPr>
        <a:xfrm>
          <a:off x="2552700" y="4440973"/>
          <a:ext cx="1673086" cy="204742"/>
        </a:xfrm>
        <a:prstGeom prst="borderCallout1">
          <a:avLst>
            <a:gd name="adj1" fmla="val 48303"/>
            <a:gd name="adj2" fmla="val 164"/>
            <a:gd name="adj3" fmla="val 80500"/>
            <a:gd name="adj4" fmla="val -15294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1123950</xdr:colOff>
      <xdr:row>4</xdr:row>
      <xdr:rowOff>66675</xdr:rowOff>
    </xdr:from>
    <xdr:to>
      <xdr:col>15</xdr:col>
      <xdr:colOff>1075498</xdr:colOff>
      <xdr:row>11</xdr:row>
      <xdr:rowOff>47625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5B750434-044F-4A55-A99D-C18F68996AE3}"/>
            </a:ext>
          </a:extLst>
        </xdr:cNvPr>
        <xdr:cNvGrpSpPr/>
      </xdr:nvGrpSpPr>
      <xdr:grpSpPr>
        <a:xfrm>
          <a:off x="7343775" y="1238250"/>
          <a:ext cx="6857173" cy="1581150"/>
          <a:chOff x="7772401" y="200025"/>
          <a:chExt cx="5796500" cy="1581705"/>
        </a:xfrm>
      </xdr:grpSpPr>
      <xdr:sp macro="" textlink="">
        <xdr:nvSpPr>
          <xdr:cNvPr id="12" name="正方形/長方形 11">
            <a:extLst>
              <a:ext uri="{FF2B5EF4-FFF2-40B4-BE49-F238E27FC236}">
                <a16:creationId xmlns:a16="http://schemas.microsoft.com/office/drawing/2014/main" id="{7E3A4C99-09AC-8BA3-6928-A31A977C75DD}"/>
              </a:ext>
            </a:extLst>
          </xdr:cNvPr>
          <xdr:cNvSpPr/>
        </xdr:nvSpPr>
        <xdr:spPr>
          <a:xfrm>
            <a:off x="7772401" y="200025"/>
            <a:ext cx="5796500" cy="158170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16" name="テキスト ボックス 15">
            <a:extLst>
              <a:ext uri="{FF2B5EF4-FFF2-40B4-BE49-F238E27FC236}">
                <a16:creationId xmlns:a16="http://schemas.microsoft.com/office/drawing/2014/main" id="{00FB2126-373D-D21E-FD07-446786FC7AD9}"/>
              </a:ext>
            </a:extLst>
          </xdr:cNvPr>
          <xdr:cNvSpPr txBox="1"/>
        </xdr:nvSpPr>
        <xdr:spPr>
          <a:xfrm>
            <a:off x="8002734" y="383501"/>
            <a:ext cx="1475827" cy="251547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  <xdr:twoCellAnchor>
    <xdr:from>
      <xdr:col>9</xdr:col>
      <xdr:colOff>1136015</xdr:colOff>
      <xdr:row>16</xdr:row>
      <xdr:rowOff>161925</xdr:rowOff>
    </xdr:from>
    <xdr:to>
      <xdr:col>15</xdr:col>
      <xdr:colOff>208724</xdr:colOff>
      <xdr:row>21</xdr:row>
      <xdr:rowOff>295274</xdr:rowOff>
    </xdr:to>
    <xdr:sp macro="" textlink="">
      <xdr:nvSpPr>
        <xdr:cNvPr id="17" name="吹き出し: 線 16">
          <a:extLst>
            <a:ext uri="{FF2B5EF4-FFF2-40B4-BE49-F238E27FC236}">
              <a16:creationId xmlns:a16="http://schemas.microsoft.com/office/drawing/2014/main" id="{DF1277A7-310E-4952-8D6F-0989D16464FE}"/>
            </a:ext>
          </a:extLst>
        </xdr:cNvPr>
        <xdr:cNvSpPr/>
      </xdr:nvSpPr>
      <xdr:spPr>
        <a:xfrm>
          <a:off x="7355840" y="3943350"/>
          <a:ext cx="5978334" cy="1085849"/>
        </a:xfrm>
        <a:prstGeom prst="borderCallout1">
          <a:avLst>
            <a:gd name="adj1" fmla="val 52667"/>
            <a:gd name="adj2" fmla="val 88"/>
            <a:gd name="adj3" fmla="val 128939"/>
            <a:gd name="adj4" fmla="val -24790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15</xdr:col>
      <xdr:colOff>323024</xdr:colOff>
      <xdr:row>20</xdr:row>
      <xdr:rowOff>0</xdr:rowOff>
    </xdr:from>
    <xdr:to>
      <xdr:col>18</xdr:col>
      <xdr:colOff>1138809</xdr:colOff>
      <xdr:row>22</xdr:row>
      <xdr:rowOff>0</xdr:rowOff>
    </xdr:to>
    <xdr:sp macro="" textlink="">
      <xdr:nvSpPr>
        <xdr:cNvPr id="18" name="吹き出し: 線 17">
          <a:extLst>
            <a:ext uri="{FF2B5EF4-FFF2-40B4-BE49-F238E27FC236}">
              <a16:creationId xmlns:a16="http://schemas.microsoft.com/office/drawing/2014/main" id="{5D2F039C-EA08-4C97-9F7A-DD7EAB065A82}"/>
            </a:ext>
          </a:extLst>
        </xdr:cNvPr>
        <xdr:cNvSpPr/>
      </xdr:nvSpPr>
      <xdr:spPr>
        <a:xfrm>
          <a:off x="13448474" y="4495800"/>
          <a:ext cx="4054285" cy="533400"/>
        </a:xfrm>
        <a:prstGeom prst="borderCallout1">
          <a:avLst>
            <a:gd name="adj1" fmla="val 100983"/>
            <a:gd name="adj2" fmla="val 75342"/>
            <a:gd name="adj3" fmla="val 167043"/>
            <a:gd name="adj4" fmla="val 8815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50" b="1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開催当日の</a:t>
          </a:r>
          <a:r>
            <a:rPr kumimoji="1" lang="en-US" altLang="ja-JP" sz="1050" b="1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Zoom</a:t>
          </a:r>
          <a:r>
            <a:rPr kumimoji="1" lang="ja-JP" altLang="en-US" sz="1050" b="1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招待状は各受講者へお送りします。</a:t>
          </a:r>
          <a:endParaRPr kumimoji="1" lang="en-US" altLang="ja-JP" sz="1050" b="1" u="none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必ず、各受講者の個人メールアドレスをご入力ください。</a:t>
          </a:r>
          <a:endParaRPr kumimoji="1" lang="en-US" altLang="ja-JP" sz="1100" b="1" u="sng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1124776</xdr:colOff>
      <xdr:row>4</xdr:row>
      <xdr:rowOff>66675</xdr:rowOff>
    </xdr:from>
    <xdr:to>
      <xdr:col>15</xdr:col>
      <xdr:colOff>1076324</xdr:colOff>
      <xdr:row>11</xdr:row>
      <xdr:rowOff>47625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31EC408C-3B5E-442C-9CC3-50522BD0D53E}"/>
            </a:ext>
          </a:extLst>
        </xdr:cNvPr>
        <xdr:cNvGrpSpPr/>
      </xdr:nvGrpSpPr>
      <xdr:grpSpPr>
        <a:xfrm>
          <a:off x="7344601" y="1238250"/>
          <a:ext cx="6857173" cy="1581150"/>
          <a:chOff x="7772401" y="200025"/>
          <a:chExt cx="5796500" cy="1581705"/>
        </a:xfrm>
      </xdr:grpSpPr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9EC754C-5A02-15D5-1806-0121DF3D7421}"/>
              </a:ext>
            </a:extLst>
          </xdr:cNvPr>
          <xdr:cNvSpPr/>
        </xdr:nvSpPr>
        <xdr:spPr>
          <a:xfrm>
            <a:off x="7772401" y="200025"/>
            <a:ext cx="5796500" cy="1581705"/>
          </a:xfrm>
          <a:prstGeom prst="rect">
            <a:avLst/>
          </a:prstGeom>
          <a:solidFill>
            <a:schemeClr val="accent6">
              <a:lumMod val="20000"/>
              <a:lumOff val="80000"/>
            </a:schemeClr>
          </a:solidFill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　　　　　　　　　　　 　　　　　　　    は必須項目となりますので、漏れなくご入力ください。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・以下のセルはプルダウンメニューになっています。入力ではなく、プルダウンリストよりご選択ください。</a:t>
            </a: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</a:t>
            </a:r>
            <a:r>
              <a:rPr kumimoji="1" lang="ja-JP" altLang="en-US" sz="1100" b="1" u="sng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講座名称・都道府県・年齢・性別・送付先</a:t>
            </a:r>
            <a:r>
              <a:rPr kumimoji="1" lang="ja-JP" altLang="ja-JP" sz="1100" b="1" u="sng">
                <a:solidFill>
                  <a:sysClr val="windowText" lastClr="000000"/>
                </a:solidFill>
                <a:effectLst/>
                <a:latin typeface="BIZ UDPゴシック" panose="020B0400000000000000" pitchFamily="50" charset="-128"/>
                <a:ea typeface="BIZ UDPゴシック" panose="020B0400000000000000" pitchFamily="50" charset="-128"/>
                <a:cs typeface="+mn-cs"/>
              </a:rPr>
              <a:t>（項目名に▼がついているもの）</a:t>
            </a:r>
            <a:endParaRPr kumimoji="1" lang="ja-JP" altLang="en-US" sz="1100" b="1" u="sng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・漢字は、</a:t>
            </a:r>
            <a:r>
              <a:rPr kumimoji="1" lang="ja-JP" altLang="en-US" sz="1100" b="1" u="sng" kern="1200">
                <a:solidFill>
                  <a:srgbClr val="FF0000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常用漢字のみ入力</a:t>
            </a:r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してください。（旧字体や中国語の簡体字等は入力をお控えください）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  <a:p>
            <a:pPr algn="l"/>
            <a:r>
              <a:rPr kumimoji="1" lang="ja-JP" altLang="en-US" sz="1100" b="1" kern="1200">
                <a:solidFill>
                  <a:schemeClr val="tx1"/>
                </a:solidFill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　お申込み確認メール上で文字化けする場合があります。</a:t>
            </a:r>
            <a:endParaRPr kumimoji="1" lang="en-US" altLang="ja-JP" sz="1100" b="1" kern="1200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endParaRPr>
          </a:p>
        </xdr:txBody>
      </xdr:sp>
      <xdr:sp macro="" textlink="">
        <xdr:nvSpPr>
          <xdr:cNvPr id="4" name="テキスト ボックス 3">
            <a:extLst>
              <a:ext uri="{FF2B5EF4-FFF2-40B4-BE49-F238E27FC236}">
                <a16:creationId xmlns:a16="http://schemas.microsoft.com/office/drawing/2014/main" id="{9AE55E5A-C9BB-2695-A16D-37D8507217E8}"/>
              </a:ext>
            </a:extLst>
          </xdr:cNvPr>
          <xdr:cNvSpPr txBox="1"/>
        </xdr:nvSpPr>
        <xdr:spPr>
          <a:xfrm>
            <a:off x="8002734" y="383501"/>
            <a:ext cx="1475827" cy="251547"/>
          </a:xfrm>
          <a:prstGeom prst="rect">
            <a:avLst/>
          </a:prstGeom>
          <a:solidFill>
            <a:srgbClr val="FF99FF"/>
          </a:solidFill>
          <a:ln>
            <a:solidFill>
              <a:schemeClr val="tx1"/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kumimoji="1" lang="ja-JP" altLang="en-US" sz="1100" b="1" kern="1200">
                <a:latin typeface="BIZ UDPゴシック" panose="020B0400000000000000" pitchFamily="50" charset="-128"/>
                <a:ea typeface="BIZ UDPゴシック" panose="020B0400000000000000" pitchFamily="50" charset="-128"/>
              </a:rPr>
              <a:t>ピンク色で表示された欄</a:t>
            </a:r>
          </a:p>
        </xdr:txBody>
      </xdr:sp>
    </xdr:grpSp>
    <xdr:clientData/>
  </xdr:twoCellAnchor>
  <xdr:twoCellAnchor>
    <xdr:from>
      <xdr:col>5</xdr:col>
      <xdr:colOff>275719</xdr:colOff>
      <xdr:row>18</xdr:row>
      <xdr:rowOff>147210</xdr:rowOff>
    </xdr:from>
    <xdr:to>
      <xdr:col>9</xdr:col>
      <xdr:colOff>477078</xdr:colOff>
      <xdr:row>19</xdr:row>
      <xdr:rowOff>152400</xdr:rowOff>
    </xdr:to>
    <xdr:sp macro="" textlink="">
      <xdr:nvSpPr>
        <xdr:cNvPr id="5" name="吹き出し: 線 4">
          <a:extLst>
            <a:ext uri="{FF2B5EF4-FFF2-40B4-BE49-F238E27FC236}">
              <a16:creationId xmlns:a16="http://schemas.microsoft.com/office/drawing/2014/main" id="{95F39E9F-13C6-4211-A23D-819B15B93027}"/>
            </a:ext>
          </a:extLst>
        </xdr:cNvPr>
        <xdr:cNvSpPr/>
      </xdr:nvSpPr>
      <xdr:spPr>
        <a:xfrm>
          <a:off x="4942969" y="3795285"/>
          <a:ext cx="1753934" cy="214740"/>
        </a:xfrm>
        <a:prstGeom prst="borderCallout1">
          <a:avLst>
            <a:gd name="adj1" fmla="val 37083"/>
            <a:gd name="adj2" fmla="val 439"/>
            <a:gd name="adj3" fmla="val 83921"/>
            <a:gd name="adj4" fmla="val -17148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金額は自動計算されます。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3</xdr:col>
      <xdr:colOff>171450</xdr:colOff>
      <xdr:row>21</xdr:row>
      <xdr:rowOff>164248</xdr:rowOff>
    </xdr:from>
    <xdr:to>
      <xdr:col>4</xdr:col>
      <xdr:colOff>701536</xdr:colOff>
      <xdr:row>22</xdr:row>
      <xdr:rowOff>130865</xdr:rowOff>
    </xdr:to>
    <xdr:sp macro="" textlink="">
      <xdr:nvSpPr>
        <xdr:cNvPr id="6" name="吹き出し: 線 5">
          <a:extLst>
            <a:ext uri="{FF2B5EF4-FFF2-40B4-BE49-F238E27FC236}">
              <a16:creationId xmlns:a16="http://schemas.microsoft.com/office/drawing/2014/main" id="{759FBB7A-0842-4390-A308-158689F30F28}"/>
            </a:ext>
          </a:extLst>
        </xdr:cNvPr>
        <xdr:cNvSpPr/>
      </xdr:nvSpPr>
      <xdr:spPr>
        <a:xfrm>
          <a:off x="2552700" y="4440973"/>
          <a:ext cx="1673086" cy="204742"/>
        </a:xfrm>
        <a:prstGeom prst="borderCallout1">
          <a:avLst>
            <a:gd name="adj1" fmla="val 48303"/>
            <a:gd name="adj2" fmla="val 164"/>
            <a:gd name="adj3" fmla="val 80500"/>
            <a:gd name="adj4" fmla="val -15294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人数</a:t>
          </a:r>
          <a:r>
            <a:rPr kumimoji="1" lang="ja-JP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は自動計算されます。</a:t>
          </a:r>
          <a:endParaRPr lang="ja-JP" altLang="ja-JP" sz="100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9</xdr:col>
      <xdr:colOff>1136841</xdr:colOff>
      <xdr:row>16</xdr:row>
      <xdr:rowOff>161925</xdr:rowOff>
    </xdr:from>
    <xdr:to>
      <xdr:col>15</xdr:col>
      <xdr:colOff>209550</xdr:colOff>
      <xdr:row>21</xdr:row>
      <xdr:rowOff>295274</xdr:rowOff>
    </xdr:to>
    <xdr:sp macro="" textlink="">
      <xdr:nvSpPr>
        <xdr:cNvPr id="8" name="吹き出し: 線 7">
          <a:extLst>
            <a:ext uri="{FF2B5EF4-FFF2-40B4-BE49-F238E27FC236}">
              <a16:creationId xmlns:a16="http://schemas.microsoft.com/office/drawing/2014/main" id="{6B03234F-1934-4AEB-BA43-3920819648FE}"/>
            </a:ext>
          </a:extLst>
        </xdr:cNvPr>
        <xdr:cNvSpPr/>
      </xdr:nvSpPr>
      <xdr:spPr>
        <a:xfrm>
          <a:off x="7356666" y="3943350"/>
          <a:ext cx="5978334" cy="1085849"/>
        </a:xfrm>
        <a:prstGeom prst="borderCallout1">
          <a:avLst>
            <a:gd name="adj1" fmla="val 52667"/>
            <a:gd name="adj2" fmla="val 88"/>
            <a:gd name="adj3" fmla="val 128939"/>
            <a:gd name="adj4" fmla="val -24790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送付先は、各受講者に対して以下の通り個別に選択、入力してください。　　　　　　　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・会社情報と同じ場合は「会社情報と同じ」を選択します。</a:t>
          </a:r>
        </a:p>
        <a:p>
          <a:endParaRPr kumimoji="1" lang="ja-JP" altLang="en-US" sz="1000" b="0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・会社情報と異なる場合は「別途指定」を選択の上、送付先の「社名」から「</a:t>
          </a:r>
          <a:r>
            <a:rPr kumimoji="1" lang="en-US" altLang="ja-JP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E-Mail</a:t>
          </a:r>
          <a:r>
            <a:rPr kumimoji="1" lang="ja-JP" altLang="en-US" sz="1000" b="0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」までを入力します。</a:t>
          </a:r>
        </a:p>
        <a:p>
          <a:r>
            <a:rPr kumimoji="1" lang="ja-JP" altLang="en-US" sz="1000" b="1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 </a:t>
          </a:r>
          <a:r>
            <a:rPr kumimoji="1" lang="ja-JP" altLang="en-US" sz="10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送付先が個人宅の場合は社名・部署名欄をブランクにしてください</a:t>
          </a:r>
          <a:r>
            <a:rPr kumimoji="1" lang="ja-JP" altLang="en-US" sz="1000" b="0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。</a:t>
          </a:r>
        </a:p>
      </xdr:txBody>
    </xdr:sp>
    <xdr:clientData/>
  </xdr:twoCellAnchor>
  <xdr:twoCellAnchor>
    <xdr:from>
      <xdr:col>15</xdr:col>
      <xdr:colOff>323850</xdr:colOff>
      <xdr:row>20</xdr:row>
      <xdr:rowOff>0</xdr:rowOff>
    </xdr:from>
    <xdr:to>
      <xdr:col>18</xdr:col>
      <xdr:colOff>1139635</xdr:colOff>
      <xdr:row>22</xdr:row>
      <xdr:rowOff>0</xdr:rowOff>
    </xdr:to>
    <xdr:sp macro="" textlink="">
      <xdr:nvSpPr>
        <xdr:cNvPr id="10" name="吹き出し: 線 9">
          <a:extLst>
            <a:ext uri="{FF2B5EF4-FFF2-40B4-BE49-F238E27FC236}">
              <a16:creationId xmlns:a16="http://schemas.microsoft.com/office/drawing/2014/main" id="{BD8C13B1-E95C-428F-B7D8-D02A5A9BF3F0}"/>
            </a:ext>
          </a:extLst>
        </xdr:cNvPr>
        <xdr:cNvSpPr/>
      </xdr:nvSpPr>
      <xdr:spPr>
        <a:xfrm>
          <a:off x="13449300" y="4495800"/>
          <a:ext cx="4054285" cy="533400"/>
        </a:xfrm>
        <a:prstGeom prst="borderCallout1">
          <a:avLst>
            <a:gd name="adj1" fmla="val 100983"/>
            <a:gd name="adj2" fmla="val 75342"/>
            <a:gd name="adj3" fmla="val 167043"/>
            <a:gd name="adj4" fmla="val 88157"/>
          </a:avLst>
        </a:prstGeom>
        <a:solidFill>
          <a:schemeClr val="bg1">
            <a:lumMod val="95000"/>
          </a:schemeClr>
        </a:solidFill>
        <a:ln w="12700"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36000" bIns="36000" rtlCol="0" anchor="ctr"/>
        <a:lstStyle/>
        <a:p>
          <a:r>
            <a:rPr kumimoji="1" lang="ja-JP" altLang="en-US" sz="1050" b="1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開催当日の</a:t>
          </a:r>
          <a:r>
            <a:rPr kumimoji="1" lang="en-US" altLang="ja-JP" sz="1050" b="1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Zoom</a:t>
          </a:r>
          <a:r>
            <a:rPr kumimoji="1" lang="ja-JP" altLang="en-US" sz="1050" b="1" u="none">
              <a:solidFill>
                <a:schemeClr val="tx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招待状は各受講者へお送りします。</a:t>
          </a:r>
          <a:endParaRPr kumimoji="1" lang="en-US" altLang="ja-JP" sz="1050" b="1" u="none">
            <a:solidFill>
              <a:schemeClr val="tx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r>
            <a:rPr kumimoji="1" lang="ja-JP" altLang="en-US" sz="1100" b="1" u="sng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必ず、各受講者の個人メールアドレスをご入力ください。</a:t>
          </a:r>
          <a:endParaRPr kumimoji="1" lang="en-US" altLang="ja-JP" sz="1100" b="1" u="sng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44FB61-2A83-4299-9D7E-C4CC1AFEC063}">
  <sheetPr codeName="Sheet5">
    <pageSetUpPr fitToPage="1"/>
  </sheetPr>
  <dimension ref="A1:U32"/>
  <sheetViews>
    <sheetView zoomScaleNormal="100" workbookViewId="0">
      <selection activeCell="C5" sqref="C5:E5"/>
    </sheetView>
  </sheetViews>
  <sheetFormatPr defaultColWidth="9.140625" defaultRowHeight="18.75" x14ac:dyDescent="0.15"/>
  <cols>
    <col min="1" max="1" width="0.7109375" style="12" customWidth="1"/>
    <col min="2" max="2" width="17.85546875" style="12" customWidth="1"/>
    <col min="3" max="5" width="17.140625" style="12" customWidth="1"/>
    <col min="6" max="6" width="7.5703125" style="12" customWidth="1"/>
    <col min="7" max="7" width="20.7109375" style="12" hidden="1" customWidth="1"/>
    <col min="8" max="8" width="14.28515625" style="12" hidden="1" customWidth="1"/>
    <col min="9" max="9" width="15.7109375" style="12" customWidth="1"/>
    <col min="10" max="11" width="21.42578125" style="12" customWidth="1"/>
    <col min="12" max="12" width="10" style="12" customWidth="1"/>
    <col min="13" max="13" width="10.7109375" style="12" customWidth="1"/>
    <col min="14" max="16" width="20" style="12" customWidth="1"/>
    <col min="17" max="18" width="14.28515625" style="12" customWidth="1"/>
    <col min="19" max="19" width="28.5703125" style="12" customWidth="1"/>
    <col min="20" max="20" width="9.140625" style="12" customWidth="1"/>
    <col min="21" max="16384" width="9.140625" style="12"/>
  </cols>
  <sheetData>
    <row r="1" spans="1:19" ht="32.25" customHeight="1" x14ac:dyDescent="0.15">
      <c r="B1" s="79" t="s">
        <v>127</v>
      </c>
    </row>
    <row r="2" spans="1:19" ht="21" customHeight="1" x14ac:dyDescent="0.15">
      <c r="B2" s="13" t="s">
        <v>126</v>
      </c>
    </row>
    <row r="3" spans="1:19" ht="19.5" customHeight="1" x14ac:dyDescent="0.15">
      <c r="B3" s="13"/>
    </row>
    <row r="4" spans="1:19" ht="19.5" customHeight="1" x14ac:dyDescent="0.15">
      <c r="A4" s="14"/>
      <c r="B4" s="61" t="s">
        <v>114</v>
      </c>
      <c r="C4" s="15" t="s">
        <v>110</v>
      </c>
      <c r="D4" s="16" t="e">
        <f ca="1">OFFSET(#REF!,(MATCH(記入例１!C5,#REF!,0)-1),2)</f>
        <v>#REF!</v>
      </c>
      <c r="E4" s="16" t="e">
        <f ca="1">OFFSET(#REF!,(MATCH(記入例１!C5,#REF!,0)-1),4)</f>
        <v>#REF!</v>
      </c>
      <c r="F4" s="17"/>
      <c r="G4" s="18"/>
      <c r="H4" s="18"/>
      <c r="I4" s="19"/>
    </row>
    <row r="5" spans="1:19" ht="23.25" customHeight="1" x14ac:dyDescent="0.35">
      <c r="A5" s="14"/>
      <c r="B5" s="20" t="s">
        <v>43</v>
      </c>
      <c r="C5" s="98" t="s">
        <v>111</v>
      </c>
      <c r="D5" s="99"/>
      <c r="E5" s="100"/>
      <c r="F5" s="17"/>
      <c r="G5" s="18"/>
      <c r="H5" s="18"/>
      <c r="I5" s="19"/>
    </row>
    <row r="6" spans="1:19" ht="8.25" customHeight="1" x14ac:dyDescent="0.15">
      <c r="F6" s="17"/>
      <c r="H6" s="18"/>
    </row>
    <row r="7" spans="1:19" ht="20.100000000000001" customHeight="1" x14ac:dyDescent="0.15">
      <c r="B7" s="63" t="s">
        <v>115</v>
      </c>
      <c r="H7" s="18"/>
    </row>
    <row r="8" spans="1:19" s="17" customFormat="1" ht="18.75" customHeight="1" x14ac:dyDescent="0.15">
      <c r="A8" s="14"/>
      <c r="B8" s="21" t="s">
        <v>5</v>
      </c>
      <c r="C8" s="101" t="s">
        <v>23</v>
      </c>
      <c r="D8" s="101"/>
      <c r="E8" s="101"/>
      <c r="H8" s="18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s="25" customFormat="1" ht="18.75" customHeight="1" x14ac:dyDescent="0.15">
      <c r="A9" s="14"/>
      <c r="B9" s="21" t="s">
        <v>6</v>
      </c>
      <c r="C9" s="97" t="s">
        <v>24</v>
      </c>
      <c r="D9" s="97"/>
      <c r="E9" s="97"/>
      <c r="F9" s="24"/>
      <c r="G9" s="24"/>
      <c r="H9" s="18"/>
    </row>
    <row r="10" spans="1:19" s="25" customFormat="1" ht="18.75" customHeight="1" x14ac:dyDescent="0.15">
      <c r="A10" s="14"/>
      <c r="B10" s="21" t="s">
        <v>67</v>
      </c>
      <c r="C10" s="102" t="s">
        <v>86</v>
      </c>
      <c r="D10" s="103"/>
      <c r="E10" s="104"/>
      <c r="H10" s="18"/>
    </row>
    <row r="11" spans="1:19" s="25" customFormat="1" ht="18.75" customHeight="1" x14ac:dyDescent="0.15">
      <c r="A11" s="14"/>
      <c r="B11" s="20" t="s">
        <v>15</v>
      </c>
      <c r="C11" s="82" t="s">
        <v>25</v>
      </c>
      <c r="D11" s="26" t="s">
        <v>22</v>
      </c>
      <c r="E11" s="82" t="s">
        <v>87</v>
      </c>
      <c r="G11" s="24"/>
      <c r="H11" s="18"/>
    </row>
    <row r="12" spans="1:19" s="25" customFormat="1" ht="18.75" customHeight="1" x14ac:dyDescent="0.15">
      <c r="A12" s="14"/>
      <c r="B12" s="21" t="s">
        <v>14</v>
      </c>
      <c r="C12" s="30" t="s">
        <v>88</v>
      </c>
      <c r="D12" s="21" t="s">
        <v>1</v>
      </c>
      <c r="E12" s="30" t="s">
        <v>89</v>
      </c>
      <c r="G12" s="24"/>
      <c r="H12" s="18"/>
    </row>
    <row r="13" spans="1:19" s="25" customFormat="1" ht="4.5" customHeight="1" x14ac:dyDescent="0.15">
      <c r="A13" s="14"/>
      <c r="B13" s="28"/>
      <c r="D13" s="29"/>
      <c r="E13" s="24"/>
      <c r="F13" s="24"/>
      <c r="G13" s="24"/>
      <c r="H13" s="18"/>
    </row>
    <row r="14" spans="1:19" s="25" customFormat="1" ht="18.75" customHeight="1" x14ac:dyDescent="0.15">
      <c r="A14" s="14"/>
      <c r="B14" s="21" t="s">
        <v>2</v>
      </c>
      <c r="C14" s="30" t="s">
        <v>113</v>
      </c>
      <c r="D14" s="21" t="s">
        <v>103</v>
      </c>
      <c r="E14" s="30" t="s">
        <v>26</v>
      </c>
      <c r="F14" s="24"/>
      <c r="G14" s="24"/>
      <c r="H14" s="18"/>
    </row>
    <row r="15" spans="1:19" s="25" customFormat="1" ht="18.75" customHeight="1" x14ac:dyDescent="0.15">
      <c r="A15" s="14"/>
      <c r="B15" s="21" t="s">
        <v>3</v>
      </c>
      <c r="C15" s="44" t="s">
        <v>27</v>
      </c>
      <c r="D15" s="21" t="s">
        <v>4</v>
      </c>
      <c r="E15" s="30" t="s">
        <v>90</v>
      </c>
      <c r="F15" s="24"/>
      <c r="H15" s="18"/>
      <c r="J15" s="17"/>
      <c r="K15" s="17"/>
      <c r="L15" s="17"/>
    </row>
    <row r="16" spans="1:19" s="25" customFormat="1" ht="18.75" customHeight="1" x14ac:dyDescent="0.15">
      <c r="A16" s="14"/>
      <c r="B16" s="21" t="s">
        <v>18</v>
      </c>
      <c r="C16" s="97" t="s">
        <v>28</v>
      </c>
      <c r="D16" s="97"/>
      <c r="E16" s="97"/>
      <c r="F16" s="24"/>
      <c r="H16" s="18"/>
      <c r="J16" s="17"/>
      <c r="K16" s="17"/>
      <c r="L16" s="17"/>
    </row>
    <row r="17" spans="1:21" s="25" customFormat="1" ht="18.75" customHeight="1" x14ac:dyDescent="0.15">
      <c r="A17" s="14"/>
      <c r="B17" s="21" t="s">
        <v>21</v>
      </c>
      <c r="C17" s="97" t="s">
        <v>75</v>
      </c>
      <c r="D17" s="97"/>
      <c r="E17" s="97"/>
      <c r="F17" s="24"/>
      <c r="H17" s="18"/>
      <c r="J17" s="17"/>
      <c r="K17" s="17"/>
      <c r="L17" s="17"/>
    </row>
    <row r="18" spans="1:21" s="25" customFormat="1" ht="15.75" hidden="1" customHeight="1" x14ac:dyDescent="0.15">
      <c r="A18" s="14"/>
      <c r="B18" s="21" t="s">
        <v>83</v>
      </c>
      <c r="C18" s="32"/>
      <c r="D18" s="22"/>
      <c r="E18" s="22"/>
      <c r="F18" s="24"/>
      <c r="H18" s="18"/>
      <c r="J18" s="17"/>
      <c r="K18" s="17"/>
      <c r="L18" s="17"/>
    </row>
    <row r="19" spans="1:21" s="17" customFormat="1" ht="18.75" customHeight="1" x14ac:dyDescent="0.15">
      <c r="A19" s="14"/>
      <c r="B19" s="21" t="s">
        <v>10</v>
      </c>
      <c r="C19" s="33">
        <v>45398</v>
      </c>
      <c r="D19" s="21" t="s">
        <v>11</v>
      </c>
      <c r="E19" s="33">
        <v>45412</v>
      </c>
      <c r="H19" s="18"/>
      <c r="I19" s="25"/>
      <c r="M19" s="34"/>
      <c r="N19" s="34"/>
      <c r="O19" s="34"/>
      <c r="P19" s="34"/>
      <c r="Q19" s="34"/>
      <c r="R19" s="34"/>
      <c r="S19" s="34"/>
    </row>
    <row r="20" spans="1:21" s="17" customFormat="1" ht="18.75" customHeight="1" x14ac:dyDescent="0.15">
      <c r="A20" s="14"/>
      <c r="B20" s="21" t="s">
        <v>112</v>
      </c>
      <c r="C20" s="73" t="s">
        <v>29</v>
      </c>
      <c r="D20" s="35" t="s">
        <v>104</v>
      </c>
      <c r="E20" s="36">
        <v>218790</v>
      </c>
      <c r="H20" s="18"/>
      <c r="I20" s="25"/>
      <c r="M20" s="34"/>
      <c r="N20" s="34"/>
      <c r="O20" s="34"/>
      <c r="P20" s="34"/>
      <c r="Q20" s="34"/>
      <c r="R20" s="34"/>
      <c r="S20" s="34"/>
    </row>
    <row r="21" spans="1:21" s="25" customFormat="1" ht="18.75" customHeight="1" x14ac:dyDescent="0.15">
      <c r="A21" s="14"/>
      <c r="B21" s="20" t="s">
        <v>85</v>
      </c>
      <c r="C21" s="73" t="s">
        <v>44</v>
      </c>
      <c r="D21" s="37" t="s">
        <v>13</v>
      </c>
      <c r="E21" s="30"/>
      <c r="H21" s="18"/>
    </row>
    <row r="22" spans="1:21" ht="23.25" customHeight="1" x14ac:dyDescent="0.15">
      <c r="I22" s="25"/>
    </row>
    <row r="23" spans="1:21" ht="20.100000000000001" customHeight="1" x14ac:dyDescent="0.15">
      <c r="B23" s="63" t="s">
        <v>117</v>
      </c>
      <c r="C23" s="67">
        <f>SUM($A$25:$A$27)</f>
        <v>3</v>
      </c>
    </row>
    <row r="24" spans="1:21" s="17" customFormat="1" ht="30" customHeight="1" thickBot="1" x14ac:dyDescent="0.2">
      <c r="A24" s="38"/>
      <c r="B24" s="39" t="s">
        <v>0</v>
      </c>
      <c r="C24" s="80" t="s">
        <v>118</v>
      </c>
      <c r="D24" s="40" t="s">
        <v>12</v>
      </c>
      <c r="E24" s="40" t="s">
        <v>105</v>
      </c>
      <c r="F24" s="40" t="s">
        <v>106</v>
      </c>
      <c r="G24" s="40" t="s">
        <v>107</v>
      </c>
      <c r="H24" s="40" t="s">
        <v>108</v>
      </c>
      <c r="I24" s="40" t="s">
        <v>109</v>
      </c>
      <c r="J24" s="41" t="s">
        <v>16</v>
      </c>
      <c r="K24" s="41" t="s">
        <v>17</v>
      </c>
      <c r="L24" s="42" t="s">
        <v>2</v>
      </c>
      <c r="M24" s="42" t="s">
        <v>103</v>
      </c>
      <c r="N24" s="42" t="s">
        <v>3</v>
      </c>
      <c r="O24" s="42" t="s">
        <v>4</v>
      </c>
      <c r="P24" s="42" t="s">
        <v>18</v>
      </c>
      <c r="Q24" s="41" t="s">
        <v>14</v>
      </c>
      <c r="R24" s="41" t="s">
        <v>1</v>
      </c>
      <c r="S24" s="42" t="s">
        <v>21</v>
      </c>
      <c r="T24" s="12"/>
      <c r="U24" s="12"/>
    </row>
    <row r="25" spans="1:21" s="25" customFormat="1" ht="16.5" customHeight="1" thickTop="1" x14ac:dyDescent="0.15">
      <c r="A25" s="14">
        <f>IF(C25="",0,1)</f>
        <v>1</v>
      </c>
      <c r="B25" s="43">
        <v>1</v>
      </c>
      <c r="C25" s="31" t="s">
        <v>30</v>
      </c>
      <c r="D25" s="31" t="s">
        <v>91</v>
      </c>
      <c r="E25" s="44" t="s">
        <v>34</v>
      </c>
      <c r="F25" s="44" t="s">
        <v>35</v>
      </c>
      <c r="G25" s="44" t="s">
        <v>92</v>
      </c>
      <c r="H25" s="30" t="s">
        <v>93</v>
      </c>
      <c r="I25" s="45" t="s">
        <v>20</v>
      </c>
      <c r="J25" s="46"/>
      <c r="K25" s="46"/>
      <c r="L25" s="47"/>
      <c r="M25" s="48"/>
      <c r="N25" s="46"/>
      <c r="O25" s="46"/>
      <c r="P25" s="46"/>
      <c r="Q25" s="47"/>
      <c r="R25" s="47"/>
      <c r="S25" s="81" t="s">
        <v>119</v>
      </c>
      <c r="T25" s="12"/>
      <c r="U25" s="12"/>
    </row>
    <row r="26" spans="1:21" s="25" customFormat="1" ht="16.5" customHeight="1" x14ac:dyDescent="0.15">
      <c r="A26" s="14">
        <f t="shared" ref="A26:A32" si="0">IF(C26="",0,1)</f>
        <v>1</v>
      </c>
      <c r="B26" s="43">
        <v>2</v>
      </c>
      <c r="C26" s="27" t="s">
        <v>31</v>
      </c>
      <c r="D26" s="27" t="s">
        <v>94</v>
      </c>
      <c r="E26" s="30" t="s">
        <v>33</v>
      </c>
      <c r="F26" s="30" t="s">
        <v>35</v>
      </c>
      <c r="G26" s="44" t="s">
        <v>95</v>
      </c>
      <c r="H26" s="30" t="s">
        <v>93</v>
      </c>
      <c r="I26" s="45" t="s">
        <v>38</v>
      </c>
      <c r="J26" s="46"/>
      <c r="K26" s="46"/>
      <c r="L26" s="47" t="s">
        <v>113</v>
      </c>
      <c r="M26" s="48" t="s">
        <v>26</v>
      </c>
      <c r="N26" s="46" t="s">
        <v>27</v>
      </c>
      <c r="O26" s="46" t="s">
        <v>122</v>
      </c>
      <c r="P26" s="46" t="s">
        <v>123</v>
      </c>
      <c r="Q26" s="47" t="s">
        <v>124</v>
      </c>
      <c r="R26" s="47"/>
      <c r="S26" s="81" t="s">
        <v>120</v>
      </c>
      <c r="T26" s="12"/>
      <c r="U26" s="12"/>
    </row>
    <row r="27" spans="1:21" s="25" customFormat="1" ht="16.5" customHeight="1" x14ac:dyDescent="0.15">
      <c r="A27" s="14">
        <f t="shared" si="0"/>
        <v>1</v>
      </c>
      <c r="B27" s="43">
        <v>3</v>
      </c>
      <c r="C27" s="27" t="s">
        <v>37</v>
      </c>
      <c r="D27" s="27" t="s">
        <v>96</v>
      </c>
      <c r="E27" s="30" t="s">
        <v>32</v>
      </c>
      <c r="F27" s="30" t="s">
        <v>36</v>
      </c>
      <c r="G27" s="44" t="s">
        <v>95</v>
      </c>
      <c r="H27" s="30" t="s">
        <v>97</v>
      </c>
      <c r="I27" s="45" t="s">
        <v>38</v>
      </c>
      <c r="J27" s="31" t="s">
        <v>23</v>
      </c>
      <c r="K27" s="31" t="s">
        <v>39</v>
      </c>
      <c r="L27" s="31" t="s">
        <v>98</v>
      </c>
      <c r="M27" s="44" t="s">
        <v>40</v>
      </c>
      <c r="N27" s="31" t="s">
        <v>41</v>
      </c>
      <c r="O27" s="31" t="s">
        <v>90</v>
      </c>
      <c r="P27" s="31"/>
      <c r="Q27" s="27" t="s">
        <v>99</v>
      </c>
      <c r="R27" s="27" t="s">
        <v>100</v>
      </c>
      <c r="S27" s="50" t="s">
        <v>121</v>
      </c>
    </row>
    <row r="28" spans="1:21" s="25" customFormat="1" ht="16.5" customHeight="1" x14ac:dyDescent="0.15">
      <c r="A28" s="14">
        <f t="shared" si="0"/>
        <v>0</v>
      </c>
      <c r="B28" s="43">
        <v>4</v>
      </c>
      <c r="C28" s="83"/>
      <c r="D28" s="83"/>
      <c r="E28" s="84"/>
      <c r="F28" s="84" t="s">
        <v>101</v>
      </c>
      <c r="G28" s="44"/>
      <c r="H28" s="30"/>
      <c r="I28" s="45" t="s">
        <v>20</v>
      </c>
      <c r="J28" s="85"/>
      <c r="K28" s="85"/>
      <c r="L28" s="85"/>
      <c r="M28" s="86"/>
      <c r="N28" s="85"/>
      <c r="O28" s="85"/>
      <c r="P28" s="85"/>
      <c r="Q28" s="85"/>
      <c r="R28" s="87"/>
      <c r="S28" s="88"/>
    </row>
    <row r="29" spans="1:21" s="25" customFormat="1" ht="16.5" customHeight="1" x14ac:dyDescent="0.15">
      <c r="A29" s="14">
        <f t="shared" si="0"/>
        <v>0</v>
      </c>
      <c r="B29" s="43">
        <v>5</v>
      </c>
      <c r="C29" s="83"/>
      <c r="D29" s="83"/>
      <c r="E29" s="84"/>
      <c r="F29" s="84" t="s">
        <v>101</v>
      </c>
      <c r="G29" s="44"/>
      <c r="H29" s="30"/>
      <c r="I29" s="45" t="s">
        <v>102</v>
      </c>
      <c r="J29" s="85"/>
      <c r="K29" s="85"/>
      <c r="L29" s="85"/>
      <c r="M29" s="86"/>
      <c r="N29" s="85"/>
      <c r="O29" s="85"/>
      <c r="P29" s="85"/>
      <c r="Q29" s="85"/>
      <c r="R29" s="87"/>
      <c r="S29" s="88"/>
    </row>
    <row r="30" spans="1:21" ht="16.5" customHeight="1" x14ac:dyDescent="0.15">
      <c r="A30" s="14">
        <f t="shared" si="0"/>
        <v>1</v>
      </c>
      <c r="B30" s="51"/>
      <c r="C30" s="52" t="s">
        <v>84</v>
      </c>
      <c r="D30" s="53"/>
      <c r="E30" s="54"/>
      <c r="F30" s="54"/>
      <c r="G30" s="54"/>
      <c r="H30" s="54"/>
      <c r="I30" s="55"/>
      <c r="J30" s="53"/>
      <c r="K30" s="53"/>
      <c r="L30" s="53"/>
      <c r="M30" s="54"/>
      <c r="N30" s="53"/>
      <c r="O30" s="53"/>
      <c r="P30" s="53"/>
      <c r="Q30" s="53"/>
      <c r="R30" s="56"/>
      <c r="S30" s="57"/>
    </row>
    <row r="31" spans="1:21" s="25" customFormat="1" ht="16.5" customHeight="1" x14ac:dyDescent="0.15">
      <c r="A31" s="14">
        <f t="shared" si="0"/>
        <v>0</v>
      </c>
      <c r="B31" s="43">
        <v>69</v>
      </c>
      <c r="C31" s="83"/>
      <c r="D31" s="83"/>
      <c r="E31" s="84"/>
      <c r="F31" s="84" t="s">
        <v>101</v>
      </c>
      <c r="G31" s="44"/>
      <c r="H31" s="30"/>
      <c r="I31" s="45" t="s">
        <v>20</v>
      </c>
      <c r="J31" s="85"/>
      <c r="K31" s="85"/>
      <c r="L31" s="85"/>
      <c r="M31" s="86"/>
      <c r="N31" s="85"/>
      <c r="O31" s="85"/>
      <c r="P31" s="85"/>
      <c r="Q31" s="85"/>
      <c r="R31" s="87"/>
      <c r="S31" s="88"/>
    </row>
    <row r="32" spans="1:21" s="25" customFormat="1" ht="16.5" customHeight="1" x14ac:dyDescent="0.15">
      <c r="A32" s="14">
        <f t="shared" si="0"/>
        <v>0</v>
      </c>
      <c r="B32" s="43">
        <v>70</v>
      </c>
      <c r="C32" s="83"/>
      <c r="D32" s="83"/>
      <c r="E32" s="84"/>
      <c r="F32" s="84" t="s">
        <v>101</v>
      </c>
      <c r="G32" s="44"/>
      <c r="H32" s="30"/>
      <c r="I32" s="45" t="s">
        <v>20</v>
      </c>
      <c r="J32" s="85"/>
      <c r="K32" s="85"/>
      <c r="L32" s="85"/>
      <c r="M32" s="86"/>
      <c r="N32" s="85"/>
      <c r="O32" s="85"/>
      <c r="P32" s="85"/>
      <c r="Q32" s="85"/>
      <c r="R32" s="87"/>
      <c r="S32" s="88"/>
    </row>
  </sheetData>
  <sheetProtection algorithmName="SHA-512" hashValue="iwe2cZp46l/E5QyZ6FyZ4E0punRJy5+ycifESSfNctbADp4lk8ERhUsHZzZRF/Yb4vdJqP3+1TuqKa3d875Xsg==" saltValue="j98V8QSzCMJd5GVMXJjthQ==" spinCount="100000" sheet="1" objects="1" scenarios="1" selectLockedCells="1" selectUnlockedCells="1"/>
  <mergeCells count="6">
    <mergeCell ref="C17:E17"/>
    <mergeCell ref="C5:E5"/>
    <mergeCell ref="C8:E8"/>
    <mergeCell ref="C9:E9"/>
    <mergeCell ref="C10:E10"/>
    <mergeCell ref="C16:E16"/>
  </mergeCells>
  <phoneticPr fontId="2"/>
  <conditionalFormatting sqref="C5:E5">
    <cfRule type="containsBlanks" dxfId="15" priority="16">
      <formula>LEN(TRIM(C5))=0</formula>
    </cfRule>
  </conditionalFormatting>
  <conditionalFormatting sqref="J25:J26">
    <cfRule type="expression" dxfId="14" priority="11">
      <formula>I25="別途指定"</formula>
    </cfRule>
  </conditionalFormatting>
  <conditionalFormatting sqref="O25:O26">
    <cfRule type="expression" dxfId="13" priority="6">
      <formula>AND(I25 ="別途指定",O25&lt;&gt;"")</formula>
    </cfRule>
    <cfRule type="expression" dxfId="12" priority="14">
      <formula>AND(I25 ="別途指定",O25="")</formula>
    </cfRule>
  </conditionalFormatting>
  <conditionalFormatting sqref="L25:L26">
    <cfRule type="expression" dxfId="11" priority="9">
      <formula>AND(I25 ="別途指定",L25&lt;&gt;"")</formula>
    </cfRule>
    <cfRule type="expression" dxfId="10" priority="15">
      <formula>AND(I25 ="別途指定",L25="")</formula>
    </cfRule>
  </conditionalFormatting>
  <conditionalFormatting sqref="M25:M26">
    <cfRule type="expression" dxfId="9" priority="8">
      <formula>AND(I25 ="別途指定",M25&lt;&gt;"")</formula>
    </cfRule>
    <cfRule type="expression" dxfId="8" priority="13">
      <formula>AND(I25 ="別途指定",M25="")</formula>
    </cfRule>
  </conditionalFormatting>
  <conditionalFormatting sqref="N25:N26">
    <cfRule type="expression" dxfId="7" priority="7">
      <formula>AND(I25 ="別途指定",N25&lt;&gt;"")</formula>
    </cfRule>
    <cfRule type="expression" dxfId="6" priority="12">
      <formula>AND(I25 ="別途指定",N25="")</formula>
    </cfRule>
  </conditionalFormatting>
  <conditionalFormatting sqref="Q25:Q26">
    <cfRule type="expression" dxfId="5" priority="2">
      <formula>AND(I25 ="別途指定",Q25&lt;&gt;"")</formula>
    </cfRule>
    <cfRule type="expression" dxfId="4" priority="10">
      <formula>AND(I25 ="別途指定",Q25="")</formula>
    </cfRule>
  </conditionalFormatting>
  <conditionalFormatting sqref="K25:K26">
    <cfRule type="expression" dxfId="3" priority="1">
      <formula>F$5="オンライン受験"</formula>
    </cfRule>
    <cfRule type="expression" dxfId="2" priority="5">
      <formula>I25="別途指定"</formula>
    </cfRule>
  </conditionalFormatting>
  <conditionalFormatting sqref="P25:P26">
    <cfRule type="expression" dxfId="1" priority="4">
      <formula>I25="別途指定"</formula>
    </cfRule>
  </conditionalFormatting>
  <conditionalFormatting sqref="R25:R26">
    <cfRule type="expression" dxfId="0" priority="3">
      <formula>I25="別途指定"</formula>
    </cfRule>
  </conditionalFormatting>
  <dataValidations count="17">
    <dataValidation type="list" allowBlank="1" showInputMessage="1" showErrorMessage="1" sqref="G25:G29 G31:G32" xr:uid="{B85BEB65-9C7B-4D2B-A9A7-B3FEE242EF31}">
      <formula1>OFFSET(INDIRECT($D$4),0,0,COUNTA(INDIRECT($D$4)))</formula1>
    </dataValidation>
    <dataValidation showInputMessage="1" showErrorMessage="1" error="受験場所を選択してください。" sqref="F4:F6" xr:uid="{3FE14FCC-A8B4-4C29-AC99-62E1A63F6C38}"/>
    <dataValidation type="custom" allowBlank="1" showInputMessage="1" showErrorMessage="1" promptTitle="社名" prompt="全角18桁、半角36桁以内で入力してください。" sqref="C8:E9" xr:uid="{3EBC0256-DC79-4784-B011-66589A2B448F}">
      <formula1>LENB(C8)&lt;=36=ISERROR(SEARCH(",",C8))</formula1>
    </dataValidation>
    <dataValidation imeMode="fullKatakana" allowBlank="1" showInputMessage="1" showErrorMessage="1" sqref="D25:D27" xr:uid="{64E4619B-931E-488C-ADFC-AEC864C45D38}"/>
    <dataValidation type="custom" imeMode="off" allowBlank="1" showInputMessage="1" showErrorMessage="1" promptTitle="TEL" prompt="すべて半角で入力してください。" sqref="Q25:Q27" xr:uid="{F3057834-4329-48FF-8221-641DEE7C9DE6}">
      <formula1>(LEN(Q25)=LENB(Q25))=(LEN(Q25)&lt;=15)</formula1>
    </dataValidation>
    <dataValidation type="custom" imeMode="off" allowBlank="1" showInputMessage="1" showErrorMessage="1" promptTitle="FAX" prompt="すべて半角で入力してください。" sqref="R25:R32" xr:uid="{B21F7094-B623-40A1-B6B0-8F753080362A}">
      <formula1>(LEN(R25)=LENB(R25))=(LEN(R25)&lt;=15)</formula1>
    </dataValidation>
    <dataValidation type="custom" imeMode="off" allowBlank="1" showInputMessage="1" showErrorMessage="1" promptTitle="E-Mail" prompt="すべて半角で入力してください。_x000a_（半角100桁）" sqref="S25:S26 S28:S32 D17:E18 C17" xr:uid="{55E2D2A1-A869-4CAB-97CB-F8DB594F476D}">
      <formula1>(LEN(C17)=LENB(C17))=(LEN(C17)&lt;=100)</formula1>
    </dataValidation>
    <dataValidation type="list" allowBlank="1" showInputMessage="1" showErrorMessage="1" sqref="C21" xr:uid="{4F20E9FD-934A-4820-B66A-DC99DCDABD19}">
      <formula1>"必要,不要"</formula1>
    </dataValidation>
    <dataValidation type="list" allowBlank="1" showInputMessage="1" showErrorMessage="1" sqref="E25:E32" xr:uid="{25CA1644-3AAD-4181-A0D6-35D8B29969D9}">
      <formula1>"18,19,20,21,22,23,24,25,26,27,28,29,30,31,32,33,34,35,36,37,38,39,40,41,42,43,44,45,46,47,48,49,50,51,52,53,54,55,56,57,58,59,60,61,62,63,64,65,66,67,68,69,70,71,72,73,74,75"</formula1>
    </dataValidation>
    <dataValidation type="list" showInputMessage="1" showErrorMessage="1" sqref="I25:I32" xr:uid="{D9B800F4-B0C8-4CD1-A1F3-41859BDB64B8}">
      <formula1>"会社情報と同じ,別途指定"</formula1>
    </dataValidation>
    <dataValidation type="list" showInputMessage="1" showErrorMessage="1" sqref="F25:F32" xr:uid="{3669F36E-0C97-4826-B13D-07B4841B9940}">
      <formula1>"男性,女性"</formula1>
    </dataValidation>
    <dataValidation type="list" allowBlank="1" showInputMessage="1" showErrorMessage="1" sqref="M15:M16 E14 M25:M32" xr:uid="{5F44560F-CABB-4979-A835-55F9DE0776C2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sqref="C20" xr:uid="{ABB3CAEB-7741-4E4B-8922-7D5ED19D6E25}">
      <formula1>"銀行振込,郵便振替"</formula1>
    </dataValidation>
    <dataValidation type="custom" allowBlank="1" showInputMessage="1" showErrorMessage="1" promptTitle="社名部署名カナ" prompt="全角20桁、半角40桁以内で入力してください。" sqref="C10:E10" xr:uid="{EF0A4494-2E14-439A-91A9-39A733C8E5F5}">
      <formula1>LENB(C10)&lt;=40=ISERROR(SEARCH(",",C10))=ISERROR(SEARCH("，",C10))</formula1>
    </dataValidation>
    <dataValidation type="list" allowBlank="1" showInputMessage="1" showErrorMessage="1" sqref="H25:H32 G30" xr:uid="{B71E8545-36DF-4A50-84D8-CD4718D7F4D1}">
      <formula1>"札幌,仙台,新潟,東京,横浜,静岡,名古屋,大阪,神戸,広島,福岡,熊本,那覇"</formula1>
    </dataValidation>
    <dataValidation type="list" allowBlank="1" showInputMessage="1" showErrorMessage="1" sqref="C5" xr:uid="{554F67E9-5261-4D69-8E7C-02B7C6DAB6FA}">
      <formula1>OFFSET(INDIRECT("設定!$B$4:$B$33"),0,0,COUNTA(INDIRECT("設定!$B$4:$B$33")))</formula1>
    </dataValidation>
    <dataValidation type="custom" imeMode="off" allowBlank="1" showInputMessage="1" showErrorMessage="1" promptTitle="郵便番号" prompt="すべて半角で入力してください。例）123-1234" sqref="L25:L26" xr:uid="{5388AD1B-9D5E-4123-81D4-FCC9CA70D30B}">
      <formula1>(LEN(L25)=LENB(L25))=(LEN(L25)&lt;=8)</formula1>
    </dataValidation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4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FF00"/>
    <pageSetUpPr fitToPage="1"/>
  </sheetPr>
  <dimension ref="A1:U94"/>
  <sheetViews>
    <sheetView tabSelected="1" zoomScaleNormal="100" workbookViewId="0">
      <selection activeCell="C25" sqref="C25"/>
    </sheetView>
  </sheetViews>
  <sheetFormatPr defaultColWidth="9.140625" defaultRowHeight="18.75" x14ac:dyDescent="0.15"/>
  <cols>
    <col min="1" max="1" width="0.7109375" style="12" customWidth="1"/>
    <col min="2" max="2" width="17.85546875" style="12" customWidth="1"/>
    <col min="3" max="5" width="17.140625" style="12" customWidth="1"/>
    <col min="6" max="6" width="7.5703125" style="12" customWidth="1"/>
    <col min="7" max="7" width="20.7109375" style="12" hidden="1" customWidth="1"/>
    <col min="8" max="8" width="14.28515625" style="12" hidden="1" customWidth="1"/>
    <col min="9" max="9" width="15.7109375" style="12" customWidth="1"/>
    <col min="10" max="11" width="21.42578125" style="12" customWidth="1"/>
    <col min="12" max="12" width="10" style="12" customWidth="1"/>
    <col min="13" max="13" width="10.7109375" style="12" customWidth="1"/>
    <col min="14" max="16" width="20" style="12" customWidth="1"/>
    <col min="17" max="18" width="14.28515625" style="12" customWidth="1"/>
    <col min="19" max="19" width="28.5703125" style="12" customWidth="1"/>
    <col min="20" max="20" width="9.140625" style="12" customWidth="1"/>
    <col min="21" max="16384" width="9.140625" style="12"/>
  </cols>
  <sheetData>
    <row r="1" spans="1:19" ht="32.25" customHeight="1" x14ac:dyDescent="0.15">
      <c r="B1" s="90" t="s">
        <v>128</v>
      </c>
      <c r="C1" s="60"/>
      <c r="D1" s="60"/>
      <c r="E1" s="60"/>
    </row>
    <row r="2" spans="1:19" ht="21" customHeight="1" x14ac:dyDescent="0.15">
      <c r="B2" s="91" t="s">
        <v>125</v>
      </c>
      <c r="C2" s="60"/>
      <c r="D2" s="60"/>
      <c r="E2" s="60"/>
    </row>
    <row r="3" spans="1:19" ht="19.5" customHeight="1" x14ac:dyDescent="0.15">
      <c r="B3" s="89"/>
      <c r="C3" s="59"/>
      <c r="D3" s="60"/>
      <c r="E3" s="60"/>
    </row>
    <row r="4" spans="1:19" ht="19.5" customHeight="1" x14ac:dyDescent="0.15">
      <c r="A4" s="14" t="str">
        <f>"A1"</f>
        <v>A1</v>
      </c>
      <c r="B4" s="61" t="s">
        <v>114</v>
      </c>
      <c r="C4" s="62" t="str">
        <f ca="1">IF(C5="","",OFFSET(設定!A4,(MATCH('集中対策 法人申込フォーム'!C5,設定!B4:B17,0)-1),0))</f>
        <v>y</v>
      </c>
      <c r="D4" s="76" t="str">
        <f ca="1">OFFSET(設定!A4,(MATCH('集中対策 法人申込フォーム'!C5,設定!B4:B17,0)-1),3)</f>
        <v>無</v>
      </c>
      <c r="E4" s="76" t="str">
        <f ca="1">OFFSET(設定!A4,(MATCH('集中対策 法人申込フォーム'!C5,設定!B4:B17,0)-1),5)</f>
        <v>無</v>
      </c>
      <c r="F4" s="76" t="str">
        <f ca="1">OFFSET(設定!A4,(MATCH('集中対策 法人申込フォーム'!C5,設定!B4:B17,0)-1),6)</f>
        <v>無</v>
      </c>
      <c r="G4" s="18"/>
      <c r="H4" s="18"/>
      <c r="I4" s="19"/>
    </row>
    <row r="5" spans="1:19" ht="23.25" customHeight="1" x14ac:dyDescent="0.4">
      <c r="A5" s="14" t="str">
        <f>"A2"</f>
        <v>A2</v>
      </c>
      <c r="B5" s="20" t="s">
        <v>43</v>
      </c>
      <c r="C5" s="92" t="s">
        <v>111</v>
      </c>
      <c r="D5" s="93"/>
      <c r="E5" s="94"/>
      <c r="F5" s="77" t="str">
        <f ca="1">OFFSET(設定!A4,(MATCH('集中対策 法人申込フォーム'!C5,設定!B4:B17,0)-1),2)</f>
        <v>会場受験</v>
      </c>
      <c r="G5" s="18"/>
      <c r="H5" s="18"/>
      <c r="I5" s="19"/>
    </row>
    <row r="6" spans="1:19" ht="8.25" customHeight="1" x14ac:dyDescent="0.15">
      <c r="H6" s="18"/>
    </row>
    <row r="7" spans="1:19" ht="20.100000000000001" customHeight="1" x14ac:dyDescent="0.15">
      <c r="B7" s="63" t="s">
        <v>115</v>
      </c>
      <c r="H7" s="18"/>
    </row>
    <row r="8" spans="1:19" s="17" customFormat="1" ht="18.75" customHeight="1" x14ac:dyDescent="0.15">
      <c r="A8" s="14" t="str">
        <f>"B"</f>
        <v>B</v>
      </c>
      <c r="B8" s="21" t="s">
        <v>5</v>
      </c>
      <c r="C8" s="96"/>
      <c r="D8" s="96"/>
      <c r="E8" s="96"/>
      <c r="H8" s="18"/>
      <c r="J8" s="23"/>
      <c r="K8" s="23"/>
      <c r="L8" s="23"/>
      <c r="M8" s="23"/>
      <c r="N8" s="23"/>
      <c r="O8" s="23"/>
      <c r="P8" s="23"/>
      <c r="Q8" s="23"/>
      <c r="R8" s="23"/>
      <c r="S8" s="23"/>
    </row>
    <row r="9" spans="1:19" s="25" customFormat="1" ht="18.75" customHeight="1" x14ac:dyDescent="0.15">
      <c r="A9" s="14" t="str">
        <f>"C"</f>
        <v>C</v>
      </c>
      <c r="B9" s="21" t="s">
        <v>6</v>
      </c>
      <c r="C9" s="95"/>
      <c r="D9" s="95"/>
      <c r="E9" s="95"/>
      <c r="F9" s="24"/>
      <c r="G9" s="24"/>
      <c r="H9" s="18"/>
    </row>
    <row r="10" spans="1:19" s="25" customFormat="1" ht="18.75" customHeight="1" x14ac:dyDescent="0.15">
      <c r="A10" s="14" t="str">
        <f>"D"</f>
        <v>D</v>
      </c>
      <c r="B10" s="21" t="s">
        <v>67</v>
      </c>
      <c r="C10" s="95"/>
      <c r="D10" s="95"/>
      <c r="E10" s="95"/>
      <c r="H10" s="18"/>
    </row>
    <row r="11" spans="1:19" s="25" customFormat="1" ht="18.75" customHeight="1" x14ac:dyDescent="0.15">
      <c r="A11" s="14" t="str">
        <f>"E"</f>
        <v>E</v>
      </c>
      <c r="B11" s="20" t="s">
        <v>15</v>
      </c>
      <c r="C11" s="69"/>
      <c r="D11" s="26" t="s">
        <v>22</v>
      </c>
      <c r="E11" s="69"/>
      <c r="F11" s="24"/>
      <c r="G11" s="24"/>
      <c r="H11" s="18"/>
    </row>
    <row r="12" spans="1:19" s="25" customFormat="1" ht="18.75" customHeight="1" x14ac:dyDescent="0.15">
      <c r="A12" s="14" t="str">
        <f>"F"</f>
        <v>F</v>
      </c>
      <c r="B12" s="21" t="s">
        <v>14</v>
      </c>
      <c r="C12" s="69"/>
      <c r="D12" s="21" t="s">
        <v>1</v>
      </c>
      <c r="E12" s="70"/>
      <c r="F12" s="24"/>
      <c r="G12" s="24"/>
      <c r="H12" s="18"/>
    </row>
    <row r="13" spans="1:19" s="25" customFormat="1" ht="4.5" customHeight="1" x14ac:dyDescent="0.15">
      <c r="A13" s="14"/>
      <c r="B13" s="28"/>
      <c r="C13" s="28"/>
      <c r="D13" s="29"/>
      <c r="E13" s="29"/>
      <c r="F13" s="24"/>
      <c r="G13" s="24"/>
      <c r="H13" s="18"/>
    </row>
    <row r="14" spans="1:19" s="25" customFormat="1" ht="18.75" customHeight="1" x14ac:dyDescent="0.15">
      <c r="A14" s="14" t="str">
        <f>"G"</f>
        <v>G</v>
      </c>
      <c r="B14" s="21" t="s">
        <v>2</v>
      </c>
      <c r="C14" s="70"/>
      <c r="D14" s="21" t="s">
        <v>103</v>
      </c>
      <c r="E14" s="70"/>
      <c r="F14" s="24"/>
      <c r="G14" s="24"/>
      <c r="H14" s="18"/>
    </row>
    <row r="15" spans="1:19" s="25" customFormat="1" ht="18.75" customHeight="1" x14ac:dyDescent="0.15">
      <c r="A15" s="14" t="str">
        <f>"H"</f>
        <v>H</v>
      </c>
      <c r="B15" s="21" t="s">
        <v>3</v>
      </c>
      <c r="C15" s="69"/>
      <c r="D15" s="21" t="s">
        <v>4</v>
      </c>
      <c r="E15" s="69"/>
      <c r="F15" s="17"/>
      <c r="H15" s="18"/>
      <c r="J15" s="17"/>
      <c r="K15" s="17"/>
      <c r="L15" s="17"/>
    </row>
    <row r="16" spans="1:19" s="25" customFormat="1" ht="18.75" customHeight="1" x14ac:dyDescent="0.15">
      <c r="A16" s="14" t="str">
        <f>"I"</f>
        <v>I</v>
      </c>
      <c r="B16" s="21" t="s">
        <v>18</v>
      </c>
      <c r="C16" s="95"/>
      <c r="D16" s="95"/>
      <c r="E16" s="95"/>
      <c r="H16" s="18"/>
      <c r="J16" s="17"/>
      <c r="K16" s="17"/>
      <c r="L16" s="17"/>
    </row>
    <row r="17" spans="1:21" s="25" customFormat="1" ht="18.75" customHeight="1" x14ac:dyDescent="0.15">
      <c r="A17" s="14" t="str">
        <f>"J"</f>
        <v>J</v>
      </c>
      <c r="B17" s="21" t="s">
        <v>66</v>
      </c>
      <c r="C17" s="95"/>
      <c r="D17" s="95"/>
      <c r="E17" s="95"/>
      <c r="H17" s="18"/>
      <c r="J17" s="17"/>
      <c r="K17" s="17"/>
      <c r="L17" s="17"/>
    </row>
    <row r="18" spans="1:21" ht="15.75" hidden="1" customHeight="1" x14ac:dyDescent="0.15">
      <c r="A18" s="14" t="str">
        <f>"O"</f>
        <v>O</v>
      </c>
      <c r="B18" s="21" t="s">
        <v>83</v>
      </c>
      <c r="C18" s="64"/>
      <c r="D18" s="58"/>
      <c r="E18" s="58"/>
      <c r="H18" s="18"/>
      <c r="I18" s="25"/>
    </row>
    <row r="19" spans="1:21" s="17" customFormat="1" ht="18.75" customHeight="1" x14ac:dyDescent="0.15">
      <c r="A19" s="14" t="str">
        <f>"K"</f>
        <v>K</v>
      </c>
      <c r="B19" s="21" t="s">
        <v>10</v>
      </c>
      <c r="C19" s="75"/>
      <c r="D19" s="21" t="s">
        <v>11</v>
      </c>
      <c r="E19" s="75"/>
      <c r="H19" s="18"/>
      <c r="I19" s="25"/>
      <c r="M19" s="34"/>
      <c r="N19" s="34"/>
      <c r="O19" s="34"/>
      <c r="P19" s="34"/>
      <c r="Q19" s="34"/>
      <c r="R19" s="34"/>
      <c r="S19" s="34"/>
    </row>
    <row r="20" spans="1:21" s="17" customFormat="1" ht="18.75" customHeight="1" x14ac:dyDescent="0.15">
      <c r="A20" s="14" t="str">
        <f>"L"</f>
        <v>L</v>
      </c>
      <c r="B20" s="21" t="s">
        <v>112</v>
      </c>
      <c r="C20" s="73" t="s">
        <v>29</v>
      </c>
      <c r="D20" s="65" t="s">
        <v>104</v>
      </c>
      <c r="E20" s="36">
        <f>IF(C5="","",VLOOKUP(C5,設定!B4:G17,4,FALSE)*C23)</f>
        <v>0</v>
      </c>
      <c r="H20" s="18"/>
      <c r="I20" s="25"/>
      <c r="M20" s="34"/>
      <c r="N20" s="34"/>
      <c r="O20" s="34"/>
      <c r="P20" s="34"/>
      <c r="Q20" s="34"/>
      <c r="R20" s="34"/>
      <c r="S20" s="34"/>
    </row>
    <row r="21" spans="1:21" s="25" customFormat="1" ht="18.75" customHeight="1" x14ac:dyDescent="0.15">
      <c r="A21" s="14" t="str">
        <f>"M"</f>
        <v>M</v>
      </c>
      <c r="B21" s="20" t="s">
        <v>85</v>
      </c>
      <c r="C21" s="73" t="s">
        <v>44</v>
      </c>
      <c r="D21" s="66" t="s">
        <v>13</v>
      </c>
      <c r="E21" s="74"/>
      <c r="H21" s="18"/>
    </row>
    <row r="22" spans="1:21" ht="23.25" customHeight="1" x14ac:dyDescent="0.15">
      <c r="I22" s="25"/>
    </row>
    <row r="23" spans="1:21" ht="20.100000000000001" customHeight="1" x14ac:dyDescent="0.15">
      <c r="A23" s="38" t="str">
        <f>"N"</f>
        <v>N</v>
      </c>
      <c r="B23" s="63" t="s">
        <v>117</v>
      </c>
      <c r="C23" s="67">
        <f>SUM($A$25:$A$94)</f>
        <v>0</v>
      </c>
      <c r="D23" s="78">
        <f>SUM($A$25:$A$94)</f>
        <v>0</v>
      </c>
    </row>
    <row r="24" spans="1:21" s="17" customFormat="1" ht="30" customHeight="1" thickBot="1" x14ac:dyDescent="0.2">
      <c r="B24" s="39" t="s">
        <v>0</v>
      </c>
      <c r="C24" s="80" t="s">
        <v>116</v>
      </c>
      <c r="D24" s="40" t="s">
        <v>12</v>
      </c>
      <c r="E24" s="40" t="s">
        <v>105</v>
      </c>
      <c r="F24" s="40" t="s">
        <v>106</v>
      </c>
      <c r="G24" s="40" t="s">
        <v>107</v>
      </c>
      <c r="H24" s="40" t="s">
        <v>108</v>
      </c>
      <c r="I24" s="40" t="s">
        <v>109</v>
      </c>
      <c r="J24" s="41" t="s">
        <v>16</v>
      </c>
      <c r="K24" s="41" t="s">
        <v>17</v>
      </c>
      <c r="L24" s="42" t="s">
        <v>7</v>
      </c>
      <c r="M24" s="42" t="s">
        <v>103</v>
      </c>
      <c r="N24" s="42" t="s">
        <v>8</v>
      </c>
      <c r="O24" s="42" t="s">
        <v>9</v>
      </c>
      <c r="P24" s="42" t="s">
        <v>19</v>
      </c>
      <c r="Q24" s="41" t="s">
        <v>64</v>
      </c>
      <c r="R24" s="41" t="s">
        <v>65</v>
      </c>
      <c r="S24" s="42" t="s">
        <v>21</v>
      </c>
      <c r="T24" s="12"/>
      <c r="U24" s="12"/>
    </row>
    <row r="25" spans="1:21" s="25" customFormat="1" ht="16.5" customHeight="1" thickTop="1" x14ac:dyDescent="0.15">
      <c r="A25" s="14">
        <f>IF(C25="",0,1)</f>
        <v>0</v>
      </c>
      <c r="B25" s="43">
        <v>1</v>
      </c>
      <c r="C25" s="68"/>
      <c r="D25" s="68"/>
      <c r="E25" s="69"/>
      <c r="F25" s="69"/>
      <c r="G25" s="69"/>
      <c r="H25" s="70"/>
      <c r="I25" s="71" t="s">
        <v>20</v>
      </c>
      <c r="J25" s="46"/>
      <c r="K25" s="46"/>
      <c r="L25" s="47"/>
      <c r="M25" s="48"/>
      <c r="N25" s="46"/>
      <c r="O25" s="46"/>
      <c r="P25" s="46"/>
      <c r="Q25" s="47"/>
      <c r="R25" s="47"/>
      <c r="S25" s="47"/>
      <c r="T25" s="12"/>
      <c r="U25" s="12"/>
    </row>
    <row r="26" spans="1:21" s="25" customFormat="1" ht="16.5" customHeight="1" x14ac:dyDescent="0.15">
      <c r="A26" s="14">
        <f t="shared" ref="A26:A94" si="0">IF(C26="",0,1)</f>
        <v>0</v>
      </c>
      <c r="B26" s="43">
        <v>2</v>
      </c>
      <c r="C26" s="72"/>
      <c r="D26" s="72"/>
      <c r="E26" s="69"/>
      <c r="F26" s="69"/>
      <c r="G26" s="69"/>
      <c r="H26" s="70"/>
      <c r="I26" s="71" t="s">
        <v>20</v>
      </c>
      <c r="J26" s="46"/>
      <c r="K26" s="46"/>
      <c r="L26" s="47"/>
      <c r="M26" s="48"/>
      <c r="N26" s="46"/>
      <c r="O26" s="46"/>
      <c r="P26" s="46"/>
      <c r="Q26" s="47"/>
      <c r="R26" s="47"/>
      <c r="S26" s="49"/>
      <c r="T26" s="12"/>
      <c r="U26" s="12"/>
    </row>
    <row r="27" spans="1:21" s="25" customFormat="1" ht="16.5" customHeight="1" x14ac:dyDescent="0.15">
      <c r="A27" s="14">
        <f t="shared" si="0"/>
        <v>0</v>
      </c>
      <c r="B27" s="43">
        <v>3</v>
      </c>
      <c r="C27" s="72"/>
      <c r="D27" s="72"/>
      <c r="E27" s="69"/>
      <c r="F27" s="69"/>
      <c r="G27" s="69"/>
      <c r="H27" s="70"/>
      <c r="I27" s="71" t="s">
        <v>20</v>
      </c>
      <c r="J27" s="46"/>
      <c r="K27" s="46"/>
      <c r="L27" s="47"/>
      <c r="M27" s="48"/>
      <c r="N27" s="46"/>
      <c r="O27" s="46"/>
      <c r="P27" s="46"/>
      <c r="Q27" s="47"/>
      <c r="R27" s="47"/>
      <c r="S27" s="49"/>
    </row>
    <row r="28" spans="1:21" s="25" customFormat="1" ht="16.5" customHeight="1" x14ac:dyDescent="0.15">
      <c r="A28" s="14">
        <f t="shared" si="0"/>
        <v>0</v>
      </c>
      <c r="B28" s="43">
        <v>4</v>
      </c>
      <c r="C28" s="72"/>
      <c r="D28" s="72"/>
      <c r="E28" s="69"/>
      <c r="F28" s="69"/>
      <c r="G28" s="69"/>
      <c r="H28" s="70"/>
      <c r="I28" s="71" t="s">
        <v>20</v>
      </c>
      <c r="J28" s="46"/>
      <c r="K28" s="46"/>
      <c r="L28" s="47"/>
      <c r="M28" s="48"/>
      <c r="N28" s="46"/>
      <c r="O28" s="46"/>
      <c r="P28" s="46"/>
      <c r="Q28" s="47"/>
      <c r="R28" s="47"/>
      <c r="S28" s="49"/>
    </row>
    <row r="29" spans="1:21" s="25" customFormat="1" ht="16.5" customHeight="1" x14ac:dyDescent="0.15">
      <c r="A29" s="14">
        <f t="shared" si="0"/>
        <v>0</v>
      </c>
      <c r="B29" s="43">
        <v>5</v>
      </c>
      <c r="C29" s="72"/>
      <c r="D29" s="72"/>
      <c r="E29" s="69"/>
      <c r="F29" s="69"/>
      <c r="G29" s="69"/>
      <c r="H29" s="70"/>
      <c r="I29" s="71" t="s">
        <v>20</v>
      </c>
      <c r="J29" s="46"/>
      <c r="K29" s="46"/>
      <c r="L29" s="47"/>
      <c r="M29" s="48"/>
      <c r="N29" s="46"/>
      <c r="O29" s="46"/>
      <c r="P29" s="46"/>
      <c r="Q29" s="47"/>
      <c r="R29" s="47"/>
      <c r="S29" s="49"/>
    </row>
    <row r="30" spans="1:21" s="25" customFormat="1" ht="16.5" customHeight="1" x14ac:dyDescent="0.15">
      <c r="A30" s="14">
        <f t="shared" si="0"/>
        <v>0</v>
      </c>
      <c r="B30" s="43">
        <v>6</v>
      </c>
      <c r="C30" s="72"/>
      <c r="D30" s="72"/>
      <c r="E30" s="69"/>
      <c r="F30" s="69"/>
      <c r="G30" s="69"/>
      <c r="H30" s="70"/>
      <c r="I30" s="71" t="s">
        <v>20</v>
      </c>
      <c r="J30" s="46"/>
      <c r="K30" s="46"/>
      <c r="L30" s="47"/>
      <c r="M30" s="48"/>
      <c r="N30" s="46"/>
      <c r="O30" s="46"/>
      <c r="P30" s="46"/>
      <c r="Q30" s="47"/>
      <c r="R30" s="47"/>
      <c r="S30" s="49"/>
    </row>
    <row r="31" spans="1:21" s="25" customFormat="1" ht="16.5" customHeight="1" x14ac:dyDescent="0.15">
      <c r="A31" s="14">
        <f t="shared" si="0"/>
        <v>0</v>
      </c>
      <c r="B31" s="43">
        <v>7</v>
      </c>
      <c r="C31" s="72"/>
      <c r="D31" s="72"/>
      <c r="E31" s="69"/>
      <c r="F31" s="69"/>
      <c r="G31" s="69"/>
      <c r="H31" s="70"/>
      <c r="I31" s="71" t="s">
        <v>20</v>
      </c>
      <c r="J31" s="46"/>
      <c r="K31" s="46"/>
      <c r="L31" s="47"/>
      <c r="M31" s="48"/>
      <c r="N31" s="46"/>
      <c r="O31" s="46"/>
      <c r="P31" s="46"/>
      <c r="Q31" s="47"/>
      <c r="R31" s="47"/>
      <c r="S31" s="49"/>
    </row>
    <row r="32" spans="1:21" s="25" customFormat="1" ht="16.5" customHeight="1" x14ac:dyDescent="0.15">
      <c r="A32" s="14">
        <f t="shared" si="0"/>
        <v>0</v>
      </c>
      <c r="B32" s="43">
        <v>8</v>
      </c>
      <c r="C32" s="72"/>
      <c r="D32" s="72"/>
      <c r="E32" s="69"/>
      <c r="F32" s="69"/>
      <c r="G32" s="69"/>
      <c r="H32" s="70"/>
      <c r="I32" s="71" t="s">
        <v>20</v>
      </c>
      <c r="J32" s="46"/>
      <c r="K32" s="46"/>
      <c r="L32" s="47"/>
      <c r="M32" s="48"/>
      <c r="N32" s="46"/>
      <c r="O32" s="46"/>
      <c r="P32" s="46"/>
      <c r="Q32" s="47"/>
      <c r="R32" s="47"/>
      <c r="S32" s="49"/>
    </row>
    <row r="33" spans="1:19" s="25" customFormat="1" ht="16.5" customHeight="1" x14ac:dyDescent="0.15">
      <c r="A33" s="14">
        <f t="shared" si="0"/>
        <v>0</v>
      </c>
      <c r="B33" s="43">
        <v>9</v>
      </c>
      <c r="C33" s="72"/>
      <c r="D33" s="72"/>
      <c r="E33" s="69"/>
      <c r="F33" s="69"/>
      <c r="G33" s="69"/>
      <c r="H33" s="70"/>
      <c r="I33" s="71" t="s">
        <v>20</v>
      </c>
      <c r="J33" s="46"/>
      <c r="K33" s="46"/>
      <c r="L33" s="47"/>
      <c r="M33" s="48"/>
      <c r="N33" s="46"/>
      <c r="O33" s="46"/>
      <c r="P33" s="46"/>
      <c r="Q33" s="47"/>
      <c r="R33" s="47"/>
      <c r="S33" s="49"/>
    </row>
    <row r="34" spans="1:19" s="25" customFormat="1" ht="16.5" customHeight="1" x14ac:dyDescent="0.15">
      <c r="A34" s="14">
        <f t="shared" si="0"/>
        <v>0</v>
      </c>
      <c r="B34" s="43">
        <v>10</v>
      </c>
      <c r="C34" s="72"/>
      <c r="D34" s="72"/>
      <c r="E34" s="69"/>
      <c r="F34" s="69"/>
      <c r="G34" s="69"/>
      <c r="H34" s="70"/>
      <c r="I34" s="71" t="s">
        <v>20</v>
      </c>
      <c r="J34" s="46"/>
      <c r="K34" s="46"/>
      <c r="L34" s="47"/>
      <c r="M34" s="48"/>
      <c r="N34" s="46"/>
      <c r="O34" s="46"/>
      <c r="P34" s="46"/>
      <c r="Q34" s="47"/>
      <c r="R34" s="47"/>
      <c r="S34" s="49"/>
    </row>
    <row r="35" spans="1:19" s="25" customFormat="1" ht="16.5" customHeight="1" x14ac:dyDescent="0.15">
      <c r="A35" s="14">
        <f t="shared" si="0"/>
        <v>0</v>
      </c>
      <c r="B35" s="43">
        <v>11</v>
      </c>
      <c r="C35" s="72"/>
      <c r="D35" s="72"/>
      <c r="E35" s="69"/>
      <c r="F35" s="69"/>
      <c r="G35" s="69"/>
      <c r="H35" s="70"/>
      <c r="I35" s="71" t="s">
        <v>20</v>
      </c>
      <c r="J35" s="46"/>
      <c r="K35" s="46"/>
      <c r="L35" s="47"/>
      <c r="M35" s="48"/>
      <c r="N35" s="46"/>
      <c r="O35" s="46"/>
      <c r="P35" s="46"/>
      <c r="Q35" s="47"/>
      <c r="R35" s="47"/>
      <c r="S35" s="49"/>
    </row>
    <row r="36" spans="1:19" s="25" customFormat="1" ht="16.5" customHeight="1" x14ac:dyDescent="0.15">
      <c r="A36" s="14">
        <f t="shared" si="0"/>
        <v>0</v>
      </c>
      <c r="B36" s="43">
        <v>12</v>
      </c>
      <c r="C36" s="72"/>
      <c r="D36" s="72"/>
      <c r="E36" s="69"/>
      <c r="F36" s="69"/>
      <c r="G36" s="69"/>
      <c r="H36" s="70"/>
      <c r="I36" s="71" t="s">
        <v>20</v>
      </c>
      <c r="J36" s="46"/>
      <c r="K36" s="46"/>
      <c r="L36" s="47"/>
      <c r="M36" s="48"/>
      <c r="N36" s="46"/>
      <c r="O36" s="46"/>
      <c r="P36" s="46"/>
      <c r="Q36" s="47"/>
      <c r="R36" s="47"/>
      <c r="S36" s="49"/>
    </row>
    <row r="37" spans="1:19" s="25" customFormat="1" ht="16.5" customHeight="1" x14ac:dyDescent="0.15">
      <c r="A37" s="14">
        <f t="shared" si="0"/>
        <v>0</v>
      </c>
      <c r="B37" s="43">
        <v>13</v>
      </c>
      <c r="C37" s="72"/>
      <c r="D37" s="72"/>
      <c r="E37" s="69"/>
      <c r="F37" s="69"/>
      <c r="G37" s="69"/>
      <c r="H37" s="70"/>
      <c r="I37" s="71" t="s">
        <v>20</v>
      </c>
      <c r="J37" s="46"/>
      <c r="K37" s="46"/>
      <c r="L37" s="47"/>
      <c r="M37" s="48"/>
      <c r="N37" s="46"/>
      <c r="O37" s="46"/>
      <c r="P37" s="46"/>
      <c r="Q37" s="47"/>
      <c r="R37" s="47"/>
      <c r="S37" s="49"/>
    </row>
    <row r="38" spans="1:19" s="25" customFormat="1" ht="16.5" customHeight="1" x14ac:dyDescent="0.15">
      <c r="A38" s="14">
        <f t="shared" si="0"/>
        <v>0</v>
      </c>
      <c r="B38" s="43">
        <v>14</v>
      </c>
      <c r="C38" s="72"/>
      <c r="D38" s="72"/>
      <c r="E38" s="69"/>
      <c r="F38" s="69"/>
      <c r="G38" s="69"/>
      <c r="H38" s="70"/>
      <c r="I38" s="71" t="s">
        <v>20</v>
      </c>
      <c r="J38" s="46"/>
      <c r="K38" s="46"/>
      <c r="L38" s="47"/>
      <c r="M38" s="48"/>
      <c r="N38" s="46"/>
      <c r="O38" s="46"/>
      <c r="P38" s="46"/>
      <c r="Q38" s="47"/>
      <c r="R38" s="47"/>
      <c r="S38" s="49"/>
    </row>
    <row r="39" spans="1:19" s="25" customFormat="1" ht="16.5" customHeight="1" x14ac:dyDescent="0.15">
      <c r="A39" s="14">
        <f t="shared" si="0"/>
        <v>0</v>
      </c>
      <c r="B39" s="43">
        <v>15</v>
      </c>
      <c r="C39" s="72"/>
      <c r="D39" s="72"/>
      <c r="E39" s="69"/>
      <c r="F39" s="69"/>
      <c r="G39" s="69"/>
      <c r="H39" s="70"/>
      <c r="I39" s="71" t="s">
        <v>20</v>
      </c>
      <c r="J39" s="46"/>
      <c r="K39" s="46"/>
      <c r="L39" s="47"/>
      <c r="M39" s="48"/>
      <c r="N39" s="46"/>
      <c r="O39" s="46"/>
      <c r="P39" s="46"/>
      <c r="Q39" s="47"/>
      <c r="R39" s="47"/>
      <c r="S39" s="49"/>
    </row>
    <row r="40" spans="1:19" s="25" customFormat="1" ht="16.5" customHeight="1" x14ac:dyDescent="0.15">
      <c r="A40" s="14">
        <f t="shared" si="0"/>
        <v>0</v>
      </c>
      <c r="B40" s="43">
        <v>16</v>
      </c>
      <c r="C40" s="72"/>
      <c r="D40" s="72"/>
      <c r="E40" s="69"/>
      <c r="F40" s="69"/>
      <c r="G40" s="69"/>
      <c r="H40" s="70"/>
      <c r="I40" s="71" t="s">
        <v>20</v>
      </c>
      <c r="J40" s="46"/>
      <c r="K40" s="46"/>
      <c r="L40" s="47"/>
      <c r="M40" s="48"/>
      <c r="N40" s="46"/>
      <c r="O40" s="46"/>
      <c r="P40" s="46"/>
      <c r="Q40" s="47"/>
      <c r="R40" s="47"/>
      <c r="S40" s="49"/>
    </row>
    <row r="41" spans="1:19" s="25" customFormat="1" ht="16.5" customHeight="1" x14ac:dyDescent="0.15">
      <c r="A41" s="14">
        <f t="shared" si="0"/>
        <v>0</v>
      </c>
      <c r="B41" s="43">
        <v>17</v>
      </c>
      <c r="C41" s="72"/>
      <c r="D41" s="72"/>
      <c r="E41" s="69"/>
      <c r="F41" s="69"/>
      <c r="G41" s="69"/>
      <c r="H41" s="70"/>
      <c r="I41" s="71" t="s">
        <v>20</v>
      </c>
      <c r="J41" s="46"/>
      <c r="K41" s="46"/>
      <c r="L41" s="47"/>
      <c r="M41" s="48"/>
      <c r="N41" s="46"/>
      <c r="O41" s="46"/>
      <c r="P41" s="46"/>
      <c r="Q41" s="47"/>
      <c r="R41" s="47"/>
      <c r="S41" s="49"/>
    </row>
    <row r="42" spans="1:19" s="25" customFormat="1" ht="16.5" customHeight="1" x14ac:dyDescent="0.15">
      <c r="A42" s="14">
        <f t="shared" si="0"/>
        <v>0</v>
      </c>
      <c r="B42" s="43">
        <v>18</v>
      </c>
      <c r="C42" s="72"/>
      <c r="D42" s="72"/>
      <c r="E42" s="69"/>
      <c r="F42" s="69"/>
      <c r="G42" s="69"/>
      <c r="H42" s="70"/>
      <c r="I42" s="71" t="s">
        <v>20</v>
      </c>
      <c r="J42" s="46"/>
      <c r="K42" s="46"/>
      <c r="L42" s="47"/>
      <c r="M42" s="48"/>
      <c r="N42" s="46"/>
      <c r="O42" s="46"/>
      <c r="P42" s="46"/>
      <c r="Q42" s="47"/>
      <c r="R42" s="47"/>
      <c r="S42" s="49"/>
    </row>
    <row r="43" spans="1:19" s="25" customFormat="1" ht="16.5" customHeight="1" x14ac:dyDescent="0.15">
      <c r="A43" s="14">
        <f t="shared" si="0"/>
        <v>0</v>
      </c>
      <c r="B43" s="43">
        <v>19</v>
      </c>
      <c r="C43" s="72"/>
      <c r="D43" s="72"/>
      <c r="E43" s="69"/>
      <c r="F43" s="69"/>
      <c r="G43" s="69"/>
      <c r="H43" s="70"/>
      <c r="I43" s="71" t="s">
        <v>20</v>
      </c>
      <c r="J43" s="46"/>
      <c r="K43" s="46"/>
      <c r="L43" s="47"/>
      <c r="M43" s="48"/>
      <c r="N43" s="46"/>
      <c r="O43" s="46"/>
      <c r="P43" s="46"/>
      <c r="Q43" s="47"/>
      <c r="R43" s="47"/>
      <c r="S43" s="49"/>
    </row>
    <row r="44" spans="1:19" s="25" customFormat="1" ht="16.5" customHeight="1" x14ac:dyDescent="0.15">
      <c r="A44" s="14">
        <f t="shared" si="0"/>
        <v>0</v>
      </c>
      <c r="B44" s="43">
        <v>20</v>
      </c>
      <c r="C44" s="72"/>
      <c r="D44" s="72"/>
      <c r="E44" s="69"/>
      <c r="F44" s="69"/>
      <c r="G44" s="69"/>
      <c r="H44" s="70"/>
      <c r="I44" s="71" t="s">
        <v>20</v>
      </c>
      <c r="J44" s="46"/>
      <c r="K44" s="46"/>
      <c r="L44" s="47"/>
      <c r="M44" s="48"/>
      <c r="N44" s="46"/>
      <c r="O44" s="46"/>
      <c r="P44" s="46"/>
      <c r="Q44" s="47"/>
      <c r="R44" s="47"/>
      <c r="S44" s="49"/>
    </row>
    <row r="45" spans="1:19" s="25" customFormat="1" ht="16.5" customHeight="1" x14ac:dyDescent="0.15">
      <c r="A45" s="14">
        <f t="shared" ref="A45:A54" si="1">IF(C45="",0,1)</f>
        <v>0</v>
      </c>
      <c r="B45" s="43">
        <v>21</v>
      </c>
      <c r="C45" s="72"/>
      <c r="D45" s="72"/>
      <c r="E45" s="69"/>
      <c r="F45" s="69"/>
      <c r="G45" s="69"/>
      <c r="H45" s="70"/>
      <c r="I45" s="71" t="s">
        <v>20</v>
      </c>
      <c r="J45" s="46"/>
      <c r="K45" s="46"/>
      <c r="L45" s="47"/>
      <c r="M45" s="48"/>
      <c r="N45" s="46"/>
      <c r="O45" s="46"/>
      <c r="P45" s="46"/>
      <c r="Q45" s="47"/>
      <c r="R45" s="47"/>
      <c r="S45" s="49"/>
    </row>
    <row r="46" spans="1:19" s="25" customFormat="1" ht="16.5" customHeight="1" x14ac:dyDescent="0.15">
      <c r="A46" s="14">
        <f t="shared" si="1"/>
        <v>0</v>
      </c>
      <c r="B46" s="43">
        <v>22</v>
      </c>
      <c r="C46" s="72"/>
      <c r="D46" s="72"/>
      <c r="E46" s="69"/>
      <c r="F46" s="69"/>
      <c r="G46" s="69"/>
      <c r="H46" s="70"/>
      <c r="I46" s="71" t="s">
        <v>20</v>
      </c>
      <c r="J46" s="46"/>
      <c r="K46" s="46"/>
      <c r="L46" s="47"/>
      <c r="M46" s="48"/>
      <c r="N46" s="46"/>
      <c r="O46" s="46"/>
      <c r="P46" s="46"/>
      <c r="Q46" s="47"/>
      <c r="R46" s="47"/>
      <c r="S46" s="49"/>
    </row>
    <row r="47" spans="1:19" s="25" customFormat="1" ht="16.5" customHeight="1" x14ac:dyDescent="0.15">
      <c r="A47" s="14">
        <f t="shared" si="1"/>
        <v>0</v>
      </c>
      <c r="B47" s="43">
        <v>23</v>
      </c>
      <c r="C47" s="72"/>
      <c r="D47" s="72"/>
      <c r="E47" s="69"/>
      <c r="F47" s="69"/>
      <c r="G47" s="69"/>
      <c r="H47" s="70"/>
      <c r="I47" s="71" t="s">
        <v>20</v>
      </c>
      <c r="J47" s="46"/>
      <c r="K47" s="46"/>
      <c r="L47" s="47"/>
      <c r="M47" s="48"/>
      <c r="N47" s="46"/>
      <c r="O47" s="46"/>
      <c r="P47" s="46"/>
      <c r="Q47" s="47"/>
      <c r="R47" s="47"/>
      <c r="S47" s="49"/>
    </row>
    <row r="48" spans="1:19" s="25" customFormat="1" ht="16.5" customHeight="1" x14ac:dyDescent="0.15">
      <c r="A48" s="14">
        <f t="shared" si="1"/>
        <v>0</v>
      </c>
      <c r="B48" s="43">
        <v>24</v>
      </c>
      <c r="C48" s="72"/>
      <c r="D48" s="72"/>
      <c r="E48" s="69"/>
      <c r="F48" s="69"/>
      <c r="G48" s="69"/>
      <c r="H48" s="70"/>
      <c r="I48" s="71" t="s">
        <v>20</v>
      </c>
      <c r="J48" s="46"/>
      <c r="K48" s="46"/>
      <c r="L48" s="47"/>
      <c r="M48" s="48"/>
      <c r="N48" s="46"/>
      <c r="O48" s="46"/>
      <c r="P48" s="46"/>
      <c r="Q48" s="47"/>
      <c r="R48" s="47"/>
      <c r="S48" s="49"/>
    </row>
    <row r="49" spans="1:19" s="25" customFormat="1" ht="16.5" customHeight="1" x14ac:dyDescent="0.15">
      <c r="A49" s="14">
        <f t="shared" si="1"/>
        <v>0</v>
      </c>
      <c r="B49" s="43">
        <v>25</v>
      </c>
      <c r="C49" s="72"/>
      <c r="D49" s="72"/>
      <c r="E49" s="69"/>
      <c r="F49" s="69"/>
      <c r="G49" s="69"/>
      <c r="H49" s="70"/>
      <c r="I49" s="71" t="s">
        <v>20</v>
      </c>
      <c r="J49" s="46"/>
      <c r="K49" s="46"/>
      <c r="L49" s="47"/>
      <c r="M49" s="48"/>
      <c r="N49" s="46"/>
      <c r="O49" s="46"/>
      <c r="P49" s="46"/>
      <c r="Q49" s="47"/>
      <c r="R49" s="47"/>
      <c r="S49" s="49"/>
    </row>
    <row r="50" spans="1:19" s="25" customFormat="1" ht="16.5" customHeight="1" x14ac:dyDescent="0.15">
      <c r="A50" s="14">
        <f t="shared" si="1"/>
        <v>0</v>
      </c>
      <c r="B50" s="43">
        <v>26</v>
      </c>
      <c r="C50" s="72"/>
      <c r="D50" s="72"/>
      <c r="E50" s="69"/>
      <c r="F50" s="69"/>
      <c r="G50" s="69"/>
      <c r="H50" s="70"/>
      <c r="I50" s="71" t="s">
        <v>20</v>
      </c>
      <c r="J50" s="46"/>
      <c r="K50" s="46"/>
      <c r="L50" s="47"/>
      <c r="M50" s="48"/>
      <c r="N50" s="46"/>
      <c r="O50" s="46"/>
      <c r="P50" s="46"/>
      <c r="Q50" s="47"/>
      <c r="R50" s="47"/>
      <c r="S50" s="49"/>
    </row>
    <row r="51" spans="1:19" s="25" customFormat="1" ht="16.5" customHeight="1" x14ac:dyDescent="0.15">
      <c r="A51" s="14">
        <f t="shared" si="1"/>
        <v>0</v>
      </c>
      <c r="B51" s="43">
        <v>27</v>
      </c>
      <c r="C51" s="72"/>
      <c r="D51" s="72"/>
      <c r="E51" s="69"/>
      <c r="F51" s="69"/>
      <c r="G51" s="69"/>
      <c r="H51" s="70"/>
      <c r="I51" s="71" t="s">
        <v>20</v>
      </c>
      <c r="J51" s="46"/>
      <c r="K51" s="46"/>
      <c r="L51" s="47"/>
      <c r="M51" s="48"/>
      <c r="N51" s="46"/>
      <c r="O51" s="46"/>
      <c r="P51" s="46"/>
      <c r="Q51" s="47"/>
      <c r="R51" s="47"/>
      <c r="S51" s="49"/>
    </row>
    <row r="52" spans="1:19" s="25" customFormat="1" ht="16.5" customHeight="1" x14ac:dyDescent="0.15">
      <c r="A52" s="14">
        <f t="shared" si="1"/>
        <v>0</v>
      </c>
      <c r="B52" s="43">
        <v>28</v>
      </c>
      <c r="C52" s="72"/>
      <c r="D52" s="72"/>
      <c r="E52" s="69"/>
      <c r="F52" s="69"/>
      <c r="G52" s="69"/>
      <c r="H52" s="70"/>
      <c r="I52" s="71" t="s">
        <v>20</v>
      </c>
      <c r="J52" s="46"/>
      <c r="K52" s="46"/>
      <c r="L52" s="47"/>
      <c r="M52" s="48"/>
      <c r="N52" s="46"/>
      <c r="O52" s="46"/>
      <c r="P52" s="46"/>
      <c r="Q52" s="47"/>
      <c r="R52" s="47"/>
      <c r="S52" s="49"/>
    </row>
    <row r="53" spans="1:19" s="25" customFormat="1" ht="16.5" customHeight="1" x14ac:dyDescent="0.15">
      <c r="A53" s="14">
        <f t="shared" si="1"/>
        <v>0</v>
      </c>
      <c r="B53" s="43">
        <v>29</v>
      </c>
      <c r="C53" s="72"/>
      <c r="D53" s="72"/>
      <c r="E53" s="69"/>
      <c r="F53" s="69"/>
      <c r="G53" s="69"/>
      <c r="H53" s="70"/>
      <c r="I53" s="71" t="s">
        <v>20</v>
      </c>
      <c r="J53" s="46"/>
      <c r="K53" s="46"/>
      <c r="L53" s="47"/>
      <c r="M53" s="48"/>
      <c r="N53" s="46"/>
      <c r="O53" s="46"/>
      <c r="P53" s="46"/>
      <c r="Q53" s="47"/>
      <c r="R53" s="47"/>
      <c r="S53" s="49"/>
    </row>
    <row r="54" spans="1:19" s="25" customFormat="1" ht="16.5" customHeight="1" x14ac:dyDescent="0.15">
      <c r="A54" s="14">
        <f t="shared" si="1"/>
        <v>0</v>
      </c>
      <c r="B54" s="43">
        <v>30</v>
      </c>
      <c r="C54" s="72"/>
      <c r="D54" s="72"/>
      <c r="E54" s="69"/>
      <c r="F54" s="69"/>
      <c r="G54" s="69"/>
      <c r="H54" s="70"/>
      <c r="I54" s="71" t="s">
        <v>20</v>
      </c>
      <c r="J54" s="46"/>
      <c r="K54" s="46"/>
      <c r="L54" s="47"/>
      <c r="M54" s="48"/>
      <c r="N54" s="46"/>
      <c r="O54" s="46"/>
      <c r="P54" s="46"/>
      <c r="Q54" s="47"/>
      <c r="R54" s="47"/>
      <c r="S54" s="49"/>
    </row>
    <row r="55" spans="1:19" s="25" customFormat="1" ht="16.5" customHeight="1" x14ac:dyDescent="0.15">
      <c r="A55" s="14">
        <f t="shared" si="0"/>
        <v>0</v>
      </c>
      <c r="B55" s="43">
        <v>31</v>
      </c>
      <c r="C55" s="72"/>
      <c r="D55" s="72"/>
      <c r="E55" s="69"/>
      <c r="F55" s="69"/>
      <c r="G55" s="69"/>
      <c r="H55" s="70"/>
      <c r="I55" s="71" t="s">
        <v>20</v>
      </c>
      <c r="J55" s="46"/>
      <c r="K55" s="46"/>
      <c r="L55" s="47"/>
      <c r="M55" s="48"/>
      <c r="N55" s="46"/>
      <c r="O55" s="46"/>
      <c r="P55" s="46"/>
      <c r="Q55" s="47"/>
      <c r="R55" s="47"/>
      <c r="S55" s="49"/>
    </row>
    <row r="56" spans="1:19" s="25" customFormat="1" ht="16.5" customHeight="1" x14ac:dyDescent="0.15">
      <c r="A56" s="14">
        <f t="shared" si="0"/>
        <v>0</v>
      </c>
      <c r="B56" s="43">
        <v>32</v>
      </c>
      <c r="C56" s="72"/>
      <c r="D56" s="72"/>
      <c r="E56" s="69"/>
      <c r="F56" s="69"/>
      <c r="G56" s="69"/>
      <c r="H56" s="70"/>
      <c r="I56" s="71" t="s">
        <v>20</v>
      </c>
      <c r="J56" s="46"/>
      <c r="K56" s="46"/>
      <c r="L56" s="47"/>
      <c r="M56" s="48"/>
      <c r="N56" s="46"/>
      <c r="O56" s="46"/>
      <c r="P56" s="46"/>
      <c r="Q56" s="47"/>
      <c r="R56" s="47"/>
      <c r="S56" s="49"/>
    </row>
    <row r="57" spans="1:19" s="25" customFormat="1" ht="16.5" customHeight="1" x14ac:dyDescent="0.15">
      <c r="A57" s="14">
        <f t="shared" si="0"/>
        <v>0</v>
      </c>
      <c r="B57" s="43">
        <v>33</v>
      </c>
      <c r="C57" s="72"/>
      <c r="D57" s="72"/>
      <c r="E57" s="69"/>
      <c r="F57" s="69"/>
      <c r="G57" s="69"/>
      <c r="H57" s="70"/>
      <c r="I57" s="71" t="s">
        <v>20</v>
      </c>
      <c r="J57" s="46"/>
      <c r="K57" s="46"/>
      <c r="L57" s="47"/>
      <c r="M57" s="48"/>
      <c r="N57" s="46"/>
      <c r="O57" s="46"/>
      <c r="P57" s="46"/>
      <c r="Q57" s="47"/>
      <c r="R57" s="47"/>
      <c r="S57" s="49"/>
    </row>
    <row r="58" spans="1:19" s="25" customFormat="1" ht="16.5" customHeight="1" x14ac:dyDescent="0.15">
      <c r="A58" s="14">
        <f t="shared" si="0"/>
        <v>0</v>
      </c>
      <c r="B58" s="43">
        <v>34</v>
      </c>
      <c r="C58" s="72"/>
      <c r="D58" s="72"/>
      <c r="E58" s="69"/>
      <c r="F58" s="69"/>
      <c r="G58" s="69"/>
      <c r="H58" s="70"/>
      <c r="I58" s="71" t="s">
        <v>20</v>
      </c>
      <c r="J58" s="46"/>
      <c r="K58" s="46"/>
      <c r="L58" s="47"/>
      <c r="M58" s="48"/>
      <c r="N58" s="46"/>
      <c r="O58" s="46"/>
      <c r="P58" s="46"/>
      <c r="Q58" s="47"/>
      <c r="R58" s="47"/>
      <c r="S58" s="49"/>
    </row>
    <row r="59" spans="1:19" s="25" customFormat="1" ht="16.5" customHeight="1" x14ac:dyDescent="0.15">
      <c r="A59" s="14">
        <f t="shared" si="0"/>
        <v>0</v>
      </c>
      <c r="B59" s="43">
        <v>35</v>
      </c>
      <c r="C59" s="72"/>
      <c r="D59" s="72"/>
      <c r="E59" s="69"/>
      <c r="F59" s="69"/>
      <c r="G59" s="69"/>
      <c r="H59" s="70"/>
      <c r="I59" s="71" t="s">
        <v>20</v>
      </c>
      <c r="J59" s="46"/>
      <c r="K59" s="46"/>
      <c r="L59" s="47"/>
      <c r="M59" s="48"/>
      <c r="N59" s="46"/>
      <c r="O59" s="46"/>
      <c r="P59" s="46"/>
      <c r="Q59" s="47"/>
      <c r="R59" s="47"/>
      <c r="S59" s="49"/>
    </row>
    <row r="60" spans="1:19" s="25" customFormat="1" ht="16.5" customHeight="1" x14ac:dyDescent="0.15">
      <c r="A60" s="14">
        <f t="shared" si="0"/>
        <v>0</v>
      </c>
      <c r="B60" s="43">
        <v>36</v>
      </c>
      <c r="C60" s="72"/>
      <c r="D60" s="72"/>
      <c r="E60" s="69"/>
      <c r="F60" s="69"/>
      <c r="G60" s="69"/>
      <c r="H60" s="70"/>
      <c r="I60" s="71" t="s">
        <v>20</v>
      </c>
      <c r="J60" s="46"/>
      <c r="K60" s="46"/>
      <c r="L60" s="47"/>
      <c r="M60" s="48"/>
      <c r="N60" s="46"/>
      <c r="O60" s="46"/>
      <c r="P60" s="46"/>
      <c r="Q60" s="47"/>
      <c r="R60" s="47"/>
      <c r="S60" s="49"/>
    </row>
    <row r="61" spans="1:19" s="25" customFormat="1" ht="16.5" customHeight="1" x14ac:dyDescent="0.15">
      <c r="A61" s="14">
        <f t="shared" si="0"/>
        <v>0</v>
      </c>
      <c r="B61" s="43">
        <v>37</v>
      </c>
      <c r="C61" s="72"/>
      <c r="D61" s="72"/>
      <c r="E61" s="69"/>
      <c r="F61" s="69"/>
      <c r="G61" s="69"/>
      <c r="H61" s="70"/>
      <c r="I61" s="71" t="s">
        <v>20</v>
      </c>
      <c r="J61" s="46"/>
      <c r="K61" s="46"/>
      <c r="L61" s="47"/>
      <c r="M61" s="48"/>
      <c r="N61" s="46"/>
      <c r="O61" s="46"/>
      <c r="P61" s="46"/>
      <c r="Q61" s="47"/>
      <c r="R61" s="47"/>
      <c r="S61" s="49"/>
    </row>
    <row r="62" spans="1:19" s="25" customFormat="1" ht="16.5" customHeight="1" x14ac:dyDescent="0.15">
      <c r="A62" s="14">
        <f t="shared" si="0"/>
        <v>0</v>
      </c>
      <c r="B62" s="43">
        <v>38</v>
      </c>
      <c r="C62" s="72"/>
      <c r="D62" s="72"/>
      <c r="E62" s="69"/>
      <c r="F62" s="69"/>
      <c r="G62" s="69"/>
      <c r="H62" s="70"/>
      <c r="I62" s="71" t="s">
        <v>20</v>
      </c>
      <c r="J62" s="46"/>
      <c r="K62" s="46"/>
      <c r="L62" s="47"/>
      <c r="M62" s="48"/>
      <c r="N62" s="46"/>
      <c r="O62" s="46"/>
      <c r="P62" s="46"/>
      <c r="Q62" s="47"/>
      <c r="R62" s="47"/>
      <c r="S62" s="49"/>
    </row>
    <row r="63" spans="1:19" s="25" customFormat="1" ht="16.5" customHeight="1" x14ac:dyDescent="0.15">
      <c r="A63" s="14">
        <f t="shared" si="0"/>
        <v>0</v>
      </c>
      <c r="B63" s="43">
        <v>39</v>
      </c>
      <c r="C63" s="72"/>
      <c r="D63" s="72"/>
      <c r="E63" s="69"/>
      <c r="F63" s="69"/>
      <c r="G63" s="69"/>
      <c r="H63" s="70"/>
      <c r="I63" s="71" t="s">
        <v>20</v>
      </c>
      <c r="J63" s="46"/>
      <c r="K63" s="46"/>
      <c r="L63" s="47"/>
      <c r="M63" s="48"/>
      <c r="N63" s="46"/>
      <c r="O63" s="46"/>
      <c r="P63" s="46"/>
      <c r="Q63" s="47"/>
      <c r="R63" s="47"/>
      <c r="S63" s="49"/>
    </row>
    <row r="64" spans="1:19" s="25" customFormat="1" ht="16.5" customHeight="1" x14ac:dyDescent="0.15">
      <c r="A64" s="14">
        <f t="shared" si="0"/>
        <v>0</v>
      </c>
      <c r="B64" s="43">
        <v>40</v>
      </c>
      <c r="C64" s="72"/>
      <c r="D64" s="72"/>
      <c r="E64" s="69"/>
      <c r="F64" s="69"/>
      <c r="G64" s="69"/>
      <c r="H64" s="70"/>
      <c r="I64" s="71" t="s">
        <v>20</v>
      </c>
      <c r="J64" s="46"/>
      <c r="K64" s="46"/>
      <c r="L64" s="47"/>
      <c r="M64" s="48"/>
      <c r="N64" s="46"/>
      <c r="O64" s="46"/>
      <c r="P64" s="46"/>
      <c r="Q64" s="47"/>
      <c r="R64" s="47"/>
      <c r="S64" s="49"/>
    </row>
    <row r="65" spans="1:19" s="25" customFormat="1" ht="16.5" customHeight="1" x14ac:dyDescent="0.15">
      <c r="A65" s="14">
        <f t="shared" ref="A65:A74" si="2">IF(C65="",0,1)</f>
        <v>0</v>
      </c>
      <c r="B65" s="43">
        <v>41</v>
      </c>
      <c r="C65" s="72"/>
      <c r="D65" s="72"/>
      <c r="E65" s="69"/>
      <c r="F65" s="69"/>
      <c r="G65" s="69"/>
      <c r="H65" s="70"/>
      <c r="I65" s="71" t="s">
        <v>20</v>
      </c>
      <c r="J65" s="46"/>
      <c r="K65" s="46"/>
      <c r="L65" s="47"/>
      <c r="M65" s="48"/>
      <c r="N65" s="46"/>
      <c r="O65" s="46"/>
      <c r="P65" s="46"/>
      <c r="Q65" s="47"/>
      <c r="R65" s="47"/>
      <c r="S65" s="49"/>
    </row>
    <row r="66" spans="1:19" s="25" customFormat="1" ht="16.5" customHeight="1" x14ac:dyDescent="0.15">
      <c r="A66" s="14">
        <f t="shared" si="2"/>
        <v>0</v>
      </c>
      <c r="B66" s="43">
        <v>42</v>
      </c>
      <c r="C66" s="72"/>
      <c r="D66" s="72"/>
      <c r="E66" s="69"/>
      <c r="F66" s="69"/>
      <c r="G66" s="69"/>
      <c r="H66" s="70"/>
      <c r="I66" s="71" t="s">
        <v>20</v>
      </c>
      <c r="J66" s="46"/>
      <c r="K66" s="46"/>
      <c r="L66" s="47"/>
      <c r="M66" s="48"/>
      <c r="N66" s="46"/>
      <c r="O66" s="46"/>
      <c r="P66" s="46"/>
      <c r="Q66" s="47"/>
      <c r="R66" s="47"/>
      <c r="S66" s="49"/>
    </row>
    <row r="67" spans="1:19" s="25" customFormat="1" ht="16.5" customHeight="1" x14ac:dyDescent="0.15">
      <c r="A67" s="14">
        <f t="shared" si="2"/>
        <v>0</v>
      </c>
      <c r="B67" s="43">
        <v>43</v>
      </c>
      <c r="C67" s="72"/>
      <c r="D67" s="72"/>
      <c r="E67" s="69"/>
      <c r="F67" s="69"/>
      <c r="G67" s="69"/>
      <c r="H67" s="70"/>
      <c r="I67" s="71" t="s">
        <v>20</v>
      </c>
      <c r="J67" s="46"/>
      <c r="K67" s="46"/>
      <c r="L67" s="47"/>
      <c r="M67" s="48"/>
      <c r="N67" s="46"/>
      <c r="O67" s="46"/>
      <c r="P67" s="46"/>
      <c r="Q67" s="47"/>
      <c r="R67" s="47"/>
      <c r="S67" s="49"/>
    </row>
    <row r="68" spans="1:19" s="25" customFormat="1" ht="16.5" customHeight="1" x14ac:dyDescent="0.15">
      <c r="A68" s="14">
        <f t="shared" si="2"/>
        <v>0</v>
      </c>
      <c r="B68" s="43">
        <v>44</v>
      </c>
      <c r="C68" s="72"/>
      <c r="D68" s="72"/>
      <c r="E68" s="69"/>
      <c r="F68" s="69"/>
      <c r="G68" s="69"/>
      <c r="H68" s="70"/>
      <c r="I68" s="71" t="s">
        <v>20</v>
      </c>
      <c r="J68" s="46"/>
      <c r="K68" s="46"/>
      <c r="L68" s="47"/>
      <c r="M68" s="48"/>
      <c r="N68" s="46"/>
      <c r="O68" s="46"/>
      <c r="P68" s="46"/>
      <c r="Q68" s="47"/>
      <c r="R68" s="47"/>
      <c r="S68" s="49"/>
    </row>
    <row r="69" spans="1:19" s="25" customFormat="1" ht="16.5" customHeight="1" x14ac:dyDescent="0.15">
      <c r="A69" s="14">
        <f t="shared" si="2"/>
        <v>0</v>
      </c>
      <c r="B69" s="43">
        <v>45</v>
      </c>
      <c r="C69" s="72"/>
      <c r="D69" s="72"/>
      <c r="E69" s="69"/>
      <c r="F69" s="69"/>
      <c r="G69" s="69"/>
      <c r="H69" s="70"/>
      <c r="I69" s="71" t="s">
        <v>20</v>
      </c>
      <c r="J69" s="46"/>
      <c r="K69" s="46"/>
      <c r="L69" s="47"/>
      <c r="M69" s="48"/>
      <c r="N69" s="46"/>
      <c r="O69" s="46"/>
      <c r="P69" s="46"/>
      <c r="Q69" s="47"/>
      <c r="R69" s="47"/>
      <c r="S69" s="49"/>
    </row>
    <row r="70" spans="1:19" s="25" customFormat="1" ht="16.5" customHeight="1" x14ac:dyDescent="0.15">
      <c r="A70" s="14">
        <f t="shared" si="2"/>
        <v>0</v>
      </c>
      <c r="B70" s="43">
        <v>46</v>
      </c>
      <c r="C70" s="72"/>
      <c r="D70" s="72"/>
      <c r="E70" s="69"/>
      <c r="F70" s="69"/>
      <c r="G70" s="69"/>
      <c r="H70" s="70"/>
      <c r="I70" s="71" t="s">
        <v>20</v>
      </c>
      <c r="J70" s="46"/>
      <c r="K70" s="46"/>
      <c r="L70" s="47"/>
      <c r="M70" s="48"/>
      <c r="N70" s="46"/>
      <c r="O70" s="46"/>
      <c r="P70" s="46"/>
      <c r="Q70" s="47"/>
      <c r="R70" s="47"/>
      <c r="S70" s="49"/>
    </row>
    <row r="71" spans="1:19" s="25" customFormat="1" ht="16.5" customHeight="1" x14ac:dyDescent="0.15">
      <c r="A71" s="14">
        <f t="shared" si="2"/>
        <v>0</v>
      </c>
      <c r="B71" s="43">
        <v>47</v>
      </c>
      <c r="C71" s="72"/>
      <c r="D71" s="72"/>
      <c r="E71" s="69"/>
      <c r="F71" s="69"/>
      <c r="G71" s="69"/>
      <c r="H71" s="70"/>
      <c r="I71" s="71" t="s">
        <v>20</v>
      </c>
      <c r="J71" s="46"/>
      <c r="K71" s="46"/>
      <c r="L71" s="47"/>
      <c r="M71" s="48"/>
      <c r="N71" s="46"/>
      <c r="O71" s="46"/>
      <c r="P71" s="46"/>
      <c r="Q71" s="47"/>
      <c r="R71" s="47"/>
      <c r="S71" s="49"/>
    </row>
    <row r="72" spans="1:19" s="25" customFormat="1" ht="16.5" customHeight="1" x14ac:dyDescent="0.15">
      <c r="A72" s="14">
        <f t="shared" si="2"/>
        <v>0</v>
      </c>
      <c r="B72" s="43">
        <v>48</v>
      </c>
      <c r="C72" s="72"/>
      <c r="D72" s="72"/>
      <c r="E72" s="69"/>
      <c r="F72" s="69"/>
      <c r="G72" s="69"/>
      <c r="H72" s="70"/>
      <c r="I72" s="71" t="s">
        <v>20</v>
      </c>
      <c r="J72" s="46"/>
      <c r="K72" s="46"/>
      <c r="L72" s="47"/>
      <c r="M72" s="48"/>
      <c r="N72" s="46"/>
      <c r="O72" s="46"/>
      <c r="P72" s="46"/>
      <c r="Q72" s="47"/>
      <c r="R72" s="47"/>
      <c r="S72" s="49"/>
    </row>
    <row r="73" spans="1:19" s="25" customFormat="1" ht="16.5" customHeight="1" x14ac:dyDescent="0.15">
      <c r="A73" s="14">
        <f t="shared" si="2"/>
        <v>0</v>
      </c>
      <c r="B73" s="43">
        <v>49</v>
      </c>
      <c r="C73" s="72"/>
      <c r="D73" s="72"/>
      <c r="E73" s="69"/>
      <c r="F73" s="69"/>
      <c r="G73" s="69"/>
      <c r="H73" s="70"/>
      <c r="I73" s="71" t="s">
        <v>20</v>
      </c>
      <c r="J73" s="46"/>
      <c r="K73" s="46"/>
      <c r="L73" s="47"/>
      <c r="M73" s="48"/>
      <c r="N73" s="46"/>
      <c r="O73" s="46"/>
      <c r="P73" s="46"/>
      <c r="Q73" s="47"/>
      <c r="R73" s="47"/>
      <c r="S73" s="49"/>
    </row>
    <row r="74" spans="1:19" s="25" customFormat="1" ht="16.5" customHeight="1" x14ac:dyDescent="0.15">
      <c r="A74" s="14">
        <f t="shared" si="2"/>
        <v>0</v>
      </c>
      <c r="B74" s="43">
        <v>50</v>
      </c>
      <c r="C74" s="72"/>
      <c r="D74" s="72"/>
      <c r="E74" s="69"/>
      <c r="F74" s="69"/>
      <c r="G74" s="69"/>
      <c r="H74" s="70"/>
      <c r="I74" s="71" t="s">
        <v>20</v>
      </c>
      <c r="J74" s="46"/>
      <c r="K74" s="46"/>
      <c r="L74" s="47"/>
      <c r="M74" s="48"/>
      <c r="N74" s="46"/>
      <c r="O74" s="46"/>
      <c r="P74" s="46"/>
      <c r="Q74" s="47"/>
      <c r="R74" s="47"/>
      <c r="S74" s="49"/>
    </row>
    <row r="75" spans="1:19" ht="16.5" customHeight="1" x14ac:dyDescent="0.15">
      <c r="A75" s="14">
        <f t="shared" si="0"/>
        <v>0</v>
      </c>
      <c r="B75" s="43">
        <v>51</v>
      </c>
      <c r="C75" s="72"/>
      <c r="D75" s="72"/>
      <c r="E75" s="69"/>
      <c r="F75" s="69"/>
      <c r="G75" s="69"/>
      <c r="H75" s="70"/>
      <c r="I75" s="71" t="s">
        <v>20</v>
      </c>
      <c r="J75" s="46"/>
      <c r="K75" s="46"/>
      <c r="L75" s="47"/>
      <c r="M75" s="48"/>
      <c r="N75" s="46"/>
      <c r="O75" s="46"/>
      <c r="P75" s="46"/>
      <c r="Q75" s="47"/>
      <c r="R75" s="47"/>
      <c r="S75" s="49"/>
    </row>
    <row r="76" spans="1:19" ht="16.5" customHeight="1" x14ac:dyDescent="0.15">
      <c r="A76" s="14">
        <f t="shared" si="0"/>
        <v>0</v>
      </c>
      <c r="B76" s="43">
        <v>52</v>
      </c>
      <c r="C76" s="72"/>
      <c r="D76" s="72"/>
      <c r="E76" s="69"/>
      <c r="F76" s="69"/>
      <c r="G76" s="69"/>
      <c r="H76" s="70"/>
      <c r="I76" s="71" t="s">
        <v>20</v>
      </c>
      <c r="J76" s="46"/>
      <c r="K76" s="46"/>
      <c r="L76" s="47"/>
      <c r="M76" s="48"/>
      <c r="N76" s="46"/>
      <c r="O76" s="46"/>
      <c r="P76" s="46"/>
      <c r="Q76" s="47"/>
      <c r="R76" s="47"/>
      <c r="S76" s="49"/>
    </row>
    <row r="77" spans="1:19" ht="16.5" customHeight="1" x14ac:dyDescent="0.15">
      <c r="A77" s="14">
        <f t="shared" si="0"/>
        <v>0</v>
      </c>
      <c r="B77" s="43">
        <v>53</v>
      </c>
      <c r="C77" s="72"/>
      <c r="D77" s="72"/>
      <c r="E77" s="69"/>
      <c r="F77" s="69"/>
      <c r="G77" s="69"/>
      <c r="H77" s="70"/>
      <c r="I77" s="71" t="s">
        <v>20</v>
      </c>
      <c r="J77" s="46"/>
      <c r="K77" s="46"/>
      <c r="L77" s="47"/>
      <c r="M77" s="48"/>
      <c r="N77" s="46"/>
      <c r="O77" s="46"/>
      <c r="P77" s="46"/>
      <c r="Q77" s="47"/>
      <c r="R77" s="47"/>
      <c r="S77" s="49"/>
    </row>
    <row r="78" spans="1:19" ht="16.5" customHeight="1" x14ac:dyDescent="0.15">
      <c r="A78" s="14">
        <f t="shared" si="0"/>
        <v>0</v>
      </c>
      <c r="B78" s="43">
        <v>54</v>
      </c>
      <c r="C78" s="72"/>
      <c r="D78" s="72"/>
      <c r="E78" s="69"/>
      <c r="F78" s="69"/>
      <c r="G78" s="69"/>
      <c r="H78" s="70"/>
      <c r="I78" s="71" t="s">
        <v>20</v>
      </c>
      <c r="J78" s="46"/>
      <c r="K78" s="46"/>
      <c r="L78" s="47"/>
      <c r="M78" s="48"/>
      <c r="N78" s="46"/>
      <c r="O78" s="46"/>
      <c r="P78" s="46"/>
      <c r="Q78" s="47"/>
      <c r="R78" s="47"/>
      <c r="S78" s="49"/>
    </row>
    <row r="79" spans="1:19" ht="16.5" customHeight="1" x14ac:dyDescent="0.15">
      <c r="A79" s="14">
        <f t="shared" si="0"/>
        <v>0</v>
      </c>
      <c r="B79" s="43">
        <v>55</v>
      </c>
      <c r="C79" s="72"/>
      <c r="D79" s="72"/>
      <c r="E79" s="69"/>
      <c r="F79" s="69"/>
      <c r="G79" s="69"/>
      <c r="H79" s="70"/>
      <c r="I79" s="71" t="s">
        <v>20</v>
      </c>
      <c r="J79" s="46"/>
      <c r="K79" s="46"/>
      <c r="L79" s="47"/>
      <c r="M79" s="48"/>
      <c r="N79" s="46"/>
      <c r="O79" s="46"/>
      <c r="P79" s="46"/>
      <c r="Q79" s="47"/>
      <c r="R79" s="47"/>
      <c r="S79" s="49"/>
    </row>
    <row r="80" spans="1:19" s="25" customFormat="1" ht="16.5" customHeight="1" x14ac:dyDescent="0.15">
      <c r="A80" s="14">
        <f t="shared" ref="A80:A89" si="3">IF(C80="",0,1)</f>
        <v>0</v>
      </c>
      <c r="B80" s="43">
        <v>56</v>
      </c>
      <c r="C80" s="72"/>
      <c r="D80" s="72"/>
      <c r="E80" s="69"/>
      <c r="F80" s="69"/>
      <c r="G80" s="69"/>
      <c r="H80" s="70"/>
      <c r="I80" s="71" t="s">
        <v>20</v>
      </c>
      <c r="J80" s="46"/>
      <c r="K80" s="46"/>
      <c r="L80" s="47"/>
      <c r="M80" s="48"/>
      <c r="N80" s="46"/>
      <c r="O80" s="46"/>
      <c r="P80" s="46"/>
      <c r="Q80" s="47"/>
      <c r="R80" s="47"/>
      <c r="S80" s="49"/>
    </row>
    <row r="81" spans="1:19" s="25" customFormat="1" ht="16.5" customHeight="1" x14ac:dyDescent="0.15">
      <c r="A81" s="14">
        <f t="shared" si="3"/>
        <v>0</v>
      </c>
      <c r="B81" s="43">
        <v>57</v>
      </c>
      <c r="C81" s="72"/>
      <c r="D81" s="72"/>
      <c r="E81" s="69"/>
      <c r="F81" s="69"/>
      <c r="G81" s="69"/>
      <c r="H81" s="70"/>
      <c r="I81" s="71" t="s">
        <v>20</v>
      </c>
      <c r="J81" s="46"/>
      <c r="K81" s="46"/>
      <c r="L81" s="47"/>
      <c r="M81" s="48"/>
      <c r="N81" s="46"/>
      <c r="O81" s="46"/>
      <c r="P81" s="46"/>
      <c r="Q81" s="47"/>
      <c r="R81" s="47"/>
      <c r="S81" s="49"/>
    </row>
    <row r="82" spans="1:19" s="25" customFormat="1" ht="16.5" customHeight="1" x14ac:dyDescent="0.15">
      <c r="A82" s="14">
        <f t="shared" si="3"/>
        <v>0</v>
      </c>
      <c r="B82" s="43">
        <v>58</v>
      </c>
      <c r="C82" s="72"/>
      <c r="D82" s="72"/>
      <c r="E82" s="69"/>
      <c r="F82" s="69"/>
      <c r="G82" s="69"/>
      <c r="H82" s="70"/>
      <c r="I82" s="71" t="s">
        <v>20</v>
      </c>
      <c r="J82" s="46"/>
      <c r="K82" s="46"/>
      <c r="L82" s="47"/>
      <c r="M82" s="48"/>
      <c r="N82" s="46"/>
      <c r="O82" s="46"/>
      <c r="P82" s="46"/>
      <c r="Q82" s="47"/>
      <c r="R82" s="47"/>
      <c r="S82" s="49"/>
    </row>
    <row r="83" spans="1:19" s="25" customFormat="1" ht="16.5" customHeight="1" x14ac:dyDescent="0.15">
      <c r="A83" s="14">
        <f t="shared" si="3"/>
        <v>0</v>
      </c>
      <c r="B83" s="43">
        <v>59</v>
      </c>
      <c r="C83" s="72"/>
      <c r="D83" s="72"/>
      <c r="E83" s="69"/>
      <c r="F83" s="69"/>
      <c r="G83" s="69"/>
      <c r="H83" s="70"/>
      <c r="I83" s="71" t="s">
        <v>20</v>
      </c>
      <c r="J83" s="46"/>
      <c r="K83" s="46"/>
      <c r="L83" s="47"/>
      <c r="M83" s="48"/>
      <c r="N83" s="46"/>
      <c r="O83" s="46"/>
      <c r="P83" s="46"/>
      <c r="Q83" s="47"/>
      <c r="R83" s="47"/>
      <c r="S83" s="49"/>
    </row>
    <row r="84" spans="1:19" s="25" customFormat="1" ht="16.5" customHeight="1" x14ac:dyDescent="0.15">
      <c r="A84" s="14">
        <f t="shared" si="3"/>
        <v>0</v>
      </c>
      <c r="B84" s="43">
        <v>60</v>
      </c>
      <c r="C84" s="72"/>
      <c r="D84" s="72"/>
      <c r="E84" s="69"/>
      <c r="F84" s="69"/>
      <c r="G84" s="69"/>
      <c r="H84" s="70"/>
      <c r="I84" s="71" t="s">
        <v>20</v>
      </c>
      <c r="J84" s="46"/>
      <c r="K84" s="46"/>
      <c r="L84" s="47"/>
      <c r="M84" s="48"/>
      <c r="N84" s="46"/>
      <c r="O84" s="46"/>
      <c r="P84" s="46"/>
      <c r="Q84" s="47"/>
      <c r="R84" s="47"/>
      <c r="S84" s="49"/>
    </row>
    <row r="85" spans="1:19" ht="16.5" customHeight="1" x14ac:dyDescent="0.15">
      <c r="A85" s="14">
        <f t="shared" si="3"/>
        <v>0</v>
      </c>
      <c r="B85" s="43">
        <v>61</v>
      </c>
      <c r="C85" s="72"/>
      <c r="D85" s="72"/>
      <c r="E85" s="69"/>
      <c r="F85" s="69"/>
      <c r="G85" s="69"/>
      <c r="H85" s="70"/>
      <c r="I85" s="71" t="s">
        <v>20</v>
      </c>
      <c r="J85" s="46"/>
      <c r="K85" s="46"/>
      <c r="L85" s="47"/>
      <c r="M85" s="48"/>
      <c r="N85" s="46"/>
      <c r="O85" s="46"/>
      <c r="P85" s="46"/>
      <c r="Q85" s="47"/>
      <c r="R85" s="47"/>
      <c r="S85" s="49"/>
    </row>
    <row r="86" spans="1:19" ht="16.5" customHeight="1" x14ac:dyDescent="0.15">
      <c r="A86" s="14">
        <f t="shared" si="3"/>
        <v>0</v>
      </c>
      <c r="B86" s="43">
        <v>62</v>
      </c>
      <c r="C86" s="72"/>
      <c r="D86" s="72"/>
      <c r="E86" s="69"/>
      <c r="F86" s="69"/>
      <c r="G86" s="69"/>
      <c r="H86" s="70"/>
      <c r="I86" s="71" t="s">
        <v>20</v>
      </c>
      <c r="J86" s="46"/>
      <c r="K86" s="46"/>
      <c r="L86" s="47"/>
      <c r="M86" s="48"/>
      <c r="N86" s="46"/>
      <c r="O86" s="46"/>
      <c r="P86" s="46"/>
      <c r="Q86" s="47"/>
      <c r="R86" s="47"/>
      <c r="S86" s="49"/>
    </row>
    <row r="87" spans="1:19" ht="16.5" customHeight="1" x14ac:dyDescent="0.15">
      <c r="A87" s="14">
        <f t="shared" si="3"/>
        <v>0</v>
      </c>
      <c r="B87" s="43">
        <v>63</v>
      </c>
      <c r="C87" s="72"/>
      <c r="D87" s="72"/>
      <c r="E87" s="69"/>
      <c r="F87" s="69"/>
      <c r="G87" s="69"/>
      <c r="H87" s="70"/>
      <c r="I87" s="71" t="s">
        <v>20</v>
      </c>
      <c r="J87" s="46"/>
      <c r="K87" s="46"/>
      <c r="L87" s="47"/>
      <c r="M87" s="48"/>
      <c r="N87" s="46"/>
      <c r="O87" s="46"/>
      <c r="P87" s="46"/>
      <c r="Q87" s="47"/>
      <c r="R87" s="47"/>
      <c r="S87" s="49"/>
    </row>
    <row r="88" spans="1:19" ht="16.5" customHeight="1" x14ac:dyDescent="0.15">
      <c r="A88" s="14">
        <f t="shared" si="3"/>
        <v>0</v>
      </c>
      <c r="B88" s="43">
        <v>64</v>
      </c>
      <c r="C88" s="72"/>
      <c r="D88" s="72"/>
      <c r="E88" s="69"/>
      <c r="F88" s="69"/>
      <c r="G88" s="69"/>
      <c r="H88" s="70"/>
      <c r="I88" s="71" t="s">
        <v>20</v>
      </c>
      <c r="J88" s="46"/>
      <c r="K88" s="46"/>
      <c r="L88" s="47"/>
      <c r="M88" s="48"/>
      <c r="N88" s="46"/>
      <c r="O88" s="46"/>
      <c r="P88" s="46"/>
      <c r="Q88" s="47"/>
      <c r="R88" s="47"/>
      <c r="S88" s="49"/>
    </row>
    <row r="89" spans="1:19" ht="16.5" customHeight="1" x14ac:dyDescent="0.15">
      <c r="A89" s="14">
        <f t="shared" si="3"/>
        <v>0</v>
      </c>
      <c r="B89" s="43">
        <v>65</v>
      </c>
      <c r="C89" s="72"/>
      <c r="D89" s="72"/>
      <c r="E89" s="69"/>
      <c r="F89" s="69"/>
      <c r="G89" s="69"/>
      <c r="H89" s="70"/>
      <c r="I89" s="71" t="s">
        <v>20</v>
      </c>
      <c r="J89" s="46"/>
      <c r="K89" s="46"/>
      <c r="L89" s="47"/>
      <c r="M89" s="48"/>
      <c r="N89" s="46"/>
      <c r="O89" s="46"/>
      <c r="P89" s="46"/>
      <c r="Q89" s="47"/>
      <c r="R89" s="47"/>
      <c r="S89" s="49"/>
    </row>
    <row r="90" spans="1:19" s="25" customFormat="1" ht="16.5" customHeight="1" x14ac:dyDescent="0.15">
      <c r="A90" s="14">
        <f t="shared" si="0"/>
        <v>0</v>
      </c>
      <c r="B90" s="43">
        <v>66</v>
      </c>
      <c r="C90" s="72"/>
      <c r="D90" s="72"/>
      <c r="E90" s="69"/>
      <c r="F90" s="69"/>
      <c r="G90" s="69"/>
      <c r="H90" s="70"/>
      <c r="I90" s="71" t="s">
        <v>20</v>
      </c>
      <c r="J90" s="46"/>
      <c r="K90" s="46"/>
      <c r="L90" s="47"/>
      <c r="M90" s="48"/>
      <c r="N90" s="46"/>
      <c r="O90" s="46"/>
      <c r="P90" s="46"/>
      <c r="Q90" s="47"/>
      <c r="R90" s="47"/>
      <c r="S90" s="49"/>
    </row>
    <row r="91" spans="1:19" s="25" customFormat="1" ht="16.5" customHeight="1" x14ac:dyDescent="0.15">
      <c r="A91" s="14">
        <f t="shared" si="0"/>
        <v>0</v>
      </c>
      <c r="B91" s="43">
        <v>67</v>
      </c>
      <c r="C91" s="72"/>
      <c r="D91" s="72"/>
      <c r="E91" s="69"/>
      <c r="F91" s="69"/>
      <c r="G91" s="69"/>
      <c r="H91" s="70"/>
      <c r="I91" s="71" t="s">
        <v>20</v>
      </c>
      <c r="J91" s="46"/>
      <c r="K91" s="46"/>
      <c r="L91" s="47"/>
      <c r="M91" s="48"/>
      <c r="N91" s="46"/>
      <c r="O91" s="46"/>
      <c r="P91" s="46"/>
      <c r="Q91" s="47"/>
      <c r="R91" s="47"/>
      <c r="S91" s="49"/>
    </row>
    <row r="92" spans="1:19" s="25" customFormat="1" ht="16.5" customHeight="1" x14ac:dyDescent="0.15">
      <c r="A92" s="14">
        <f t="shared" si="0"/>
        <v>0</v>
      </c>
      <c r="B92" s="43">
        <v>68</v>
      </c>
      <c r="C92" s="72"/>
      <c r="D92" s="72"/>
      <c r="E92" s="69"/>
      <c r="F92" s="69"/>
      <c r="G92" s="69"/>
      <c r="H92" s="70"/>
      <c r="I92" s="71" t="s">
        <v>20</v>
      </c>
      <c r="J92" s="46"/>
      <c r="K92" s="46"/>
      <c r="L92" s="47"/>
      <c r="M92" s="48"/>
      <c r="N92" s="46"/>
      <c r="O92" s="46"/>
      <c r="P92" s="46"/>
      <c r="Q92" s="47"/>
      <c r="R92" s="47"/>
      <c r="S92" s="49"/>
    </row>
    <row r="93" spans="1:19" s="25" customFormat="1" ht="16.5" customHeight="1" x14ac:dyDescent="0.15">
      <c r="A93" s="14">
        <f t="shared" si="0"/>
        <v>0</v>
      </c>
      <c r="B93" s="43">
        <v>69</v>
      </c>
      <c r="C93" s="72"/>
      <c r="D93" s="72"/>
      <c r="E93" s="69"/>
      <c r="F93" s="69"/>
      <c r="G93" s="69"/>
      <c r="H93" s="70"/>
      <c r="I93" s="71" t="s">
        <v>20</v>
      </c>
      <c r="J93" s="46"/>
      <c r="K93" s="46"/>
      <c r="L93" s="47"/>
      <c r="M93" s="48"/>
      <c r="N93" s="46"/>
      <c r="O93" s="46"/>
      <c r="P93" s="46"/>
      <c r="Q93" s="47"/>
      <c r="R93" s="47"/>
      <c r="S93" s="49"/>
    </row>
    <row r="94" spans="1:19" s="25" customFormat="1" ht="16.5" customHeight="1" x14ac:dyDescent="0.15">
      <c r="A94" s="14">
        <f t="shared" si="0"/>
        <v>0</v>
      </c>
      <c r="B94" s="43">
        <v>70</v>
      </c>
      <c r="C94" s="72"/>
      <c r="D94" s="72"/>
      <c r="E94" s="69"/>
      <c r="F94" s="69"/>
      <c r="G94" s="69"/>
      <c r="H94" s="70"/>
      <c r="I94" s="71" t="s">
        <v>20</v>
      </c>
      <c r="J94" s="46"/>
      <c r="K94" s="46"/>
      <c r="L94" s="47"/>
      <c r="M94" s="48"/>
      <c r="N94" s="46"/>
      <c r="O94" s="46"/>
      <c r="P94" s="46"/>
      <c r="Q94" s="47"/>
      <c r="R94" s="47"/>
      <c r="S94" s="49"/>
    </row>
  </sheetData>
  <sheetProtection algorithmName="SHA-512" hashValue="Qf08rKdkRJ6zOcHZffXfTvw4/vUeBW+7iovUhyc/2rXty9UMJLr2W3eDGlCnFYik75EXD+OEsXmhXEMmIrvB7g==" saltValue="8hA1WIwzYPdZcgozz3vtaQ==" spinCount="100000" sheet="1" objects="1" scenarios="1" selectLockedCells="1"/>
  <mergeCells count="6">
    <mergeCell ref="C5:E5"/>
    <mergeCell ref="C16:E16"/>
    <mergeCell ref="C17:E17"/>
    <mergeCell ref="C8:E8"/>
    <mergeCell ref="C10:E10"/>
    <mergeCell ref="C9:E9"/>
  </mergeCells>
  <phoneticPr fontId="2"/>
  <conditionalFormatting sqref="J25:J94">
    <cfRule type="expression" dxfId="48" priority="4">
      <formula>F$5="オンライン受験"</formula>
    </cfRule>
    <cfRule type="expression" dxfId="47" priority="55">
      <formula>I25="別途指定"</formula>
    </cfRule>
  </conditionalFormatting>
  <conditionalFormatting sqref="O25:O94">
    <cfRule type="expression" dxfId="46" priority="21">
      <formula>AND(I25 ="別途指定",O25&lt;&gt;"")</formula>
    </cfRule>
    <cfRule type="expression" dxfId="45" priority="58">
      <formula>AND(I25 ="別途指定",O25="")</formula>
    </cfRule>
  </conditionalFormatting>
  <conditionalFormatting sqref="L25:L94">
    <cfRule type="expression" dxfId="44" priority="24">
      <formula>AND(I25 ="別途指定",L25&lt;&gt;"")</formula>
    </cfRule>
    <cfRule type="expression" dxfId="43" priority="61">
      <formula>AND(I25 ="別途指定",L25="")</formula>
    </cfRule>
  </conditionalFormatting>
  <conditionalFormatting sqref="M25:M94">
    <cfRule type="expression" dxfId="42" priority="23">
      <formula>AND(I25 ="別途指定",M25&lt;&gt;"")</formula>
    </cfRule>
    <cfRule type="expression" dxfId="41" priority="57">
      <formula>AND(I25 ="別途指定",M25="")</formula>
    </cfRule>
  </conditionalFormatting>
  <conditionalFormatting sqref="N25:N94">
    <cfRule type="expression" dxfId="40" priority="22">
      <formula>AND(I25 ="別途指定",N25&lt;&gt;"")</formula>
    </cfRule>
    <cfRule type="expression" dxfId="39" priority="56">
      <formula>AND(I25 ="別途指定",N25="")</formula>
    </cfRule>
  </conditionalFormatting>
  <conditionalFormatting sqref="C8:E8">
    <cfRule type="cellIs" dxfId="38" priority="46" operator="equal">
      <formula>""</formula>
    </cfRule>
  </conditionalFormatting>
  <conditionalFormatting sqref="C10:E10">
    <cfRule type="cellIs" dxfId="37" priority="45" operator="equal">
      <formula>""</formula>
    </cfRule>
  </conditionalFormatting>
  <conditionalFormatting sqref="C11">
    <cfRule type="cellIs" dxfId="36" priority="44" operator="equal">
      <formula>""</formula>
    </cfRule>
  </conditionalFormatting>
  <conditionalFormatting sqref="E11">
    <cfRule type="cellIs" dxfId="35" priority="43" operator="equal">
      <formula>""</formula>
    </cfRule>
  </conditionalFormatting>
  <conditionalFormatting sqref="E14:E15 C14:C15 E19 C19:C21 C12 C17 C18">
    <cfRule type="cellIs" dxfId="34" priority="41" operator="equal">
      <formula>""</formula>
    </cfRule>
  </conditionalFormatting>
  <conditionalFormatting sqref="Q25:Q94">
    <cfRule type="expression" dxfId="33" priority="16">
      <formula>AND(I25 ="別途指定",Q25&lt;&gt;"")</formula>
    </cfRule>
    <cfRule type="expression" dxfId="32" priority="29">
      <formula>AND(I25 ="別途指定",Q25="")</formula>
    </cfRule>
  </conditionalFormatting>
  <conditionalFormatting sqref="L28">
    <cfRule type="expression" dxfId="31" priority="28">
      <formula>AND(I25 ="別途指定",L25&lt;&gt;"")</formula>
    </cfRule>
  </conditionalFormatting>
  <conditionalFormatting sqref="M28">
    <cfRule type="expression" dxfId="30" priority="27">
      <formula>AND(I25 ="別途指定",M25&lt;&gt;"")</formula>
    </cfRule>
  </conditionalFormatting>
  <conditionalFormatting sqref="N28">
    <cfRule type="expression" dxfId="29" priority="26">
      <formula>AND(I25 ="別途指定",N25&lt;&gt;"")</formula>
    </cfRule>
  </conditionalFormatting>
  <conditionalFormatting sqref="O28:O94">
    <cfRule type="expression" dxfId="28" priority="25">
      <formula>AND(I25 ="別途指定",O25="")</formula>
    </cfRule>
  </conditionalFormatting>
  <conditionalFormatting sqref="K25:K94">
    <cfRule type="expression" dxfId="27" priority="13">
      <formula>F$5="オンライン受験"</formula>
    </cfRule>
    <cfRule type="expression" dxfId="26" priority="20">
      <formula>I25="別途指定"</formula>
    </cfRule>
  </conditionalFormatting>
  <conditionalFormatting sqref="P25:P94">
    <cfRule type="expression" dxfId="25" priority="19">
      <formula>I25="別途指定"</formula>
    </cfRule>
  </conditionalFormatting>
  <conditionalFormatting sqref="R25:R94">
    <cfRule type="expression" dxfId="24" priority="18">
      <formula>I25="別途指定"</formula>
    </cfRule>
  </conditionalFormatting>
  <conditionalFormatting sqref="S25:S94">
    <cfRule type="expression" dxfId="23" priority="1">
      <formula>AND(I25 ="会社情報と同じ",S25&lt;&gt;"")</formula>
    </cfRule>
    <cfRule type="expression" dxfId="22" priority="2">
      <formula>AND(I25 ="会社情報と同じ",S25="")</formula>
    </cfRule>
    <cfRule type="expression" dxfId="21" priority="3">
      <formula>AND(I25 ="別途指定",S25&lt;&gt;"")</formula>
    </cfRule>
    <cfRule type="expression" dxfId="20" priority="11">
      <formula>AND(I25 ="別途指定",S25="")</formula>
    </cfRule>
  </conditionalFormatting>
  <conditionalFormatting sqref="C25:D94">
    <cfRule type="cellIs" dxfId="19" priority="14" operator="equal">
      <formula>""</formula>
    </cfRule>
  </conditionalFormatting>
  <conditionalFormatting sqref="G25:H94">
    <cfRule type="cellIs" dxfId="18" priority="10" operator="equal">
      <formula>""</formula>
    </cfRule>
  </conditionalFormatting>
  <conditionalFormatting sqref="C5:E5">
    <cfRule type="containsBlanks" dxfId="17" priority="8">
      <formula>LEN(TRIM(C5))=0</formula>
    </cfRule>
  </conditionalFormatting>
  <conditionalFormatting sqref="E25:F94">
    <cfRule type="cellIs" dxfId="16" priority="5" operator="equal">
      <formula>""</formula>
    </cfRule>
  </conditionalFormatting>
  <dataValidations xWindow="1365" yWindow="660" count="22">
    <dataValidation type="custom" allowBlank="1" showInputMessage="1" showErrorMessage="1" promptTitle="社名部署名カナ" prompt="スペースは入力しないでください。全角20桁、半角40桁以内で入力してください。" sqref="C10:E10" xr:uid="{00000000-0002-0000-0100-000000000000}">
      <formula1>LENB(C10)&lt;=40=ISERROR(SEARCH(",",C10))=ISERROR(SEARCH("，",C10))</formula1>
    </dataValidation>
    <dataValidation type="list" allowBlank="1" showInputMessage="1" showErrorMessage="1" sqref="C20" xr:uid="{00000000-0002-0000-0100-000001000000}">
      <formula1>"銀行振込,郵便振替"</formula1>
    </dataValidation>
    <dataValidation type="list" allowBlank="1" showInputMessage="1" showErrorMessage="1" sqref="E14 M15:M16 M25:M94" xr:uid="{00000000-0002-0000-0100-000002000000}">
      <formula1>"北海道,青森県,秋田県,岩手県,宮城県,山形県,福島県,茨城県,栃木県,群馬県,埼玉県,千葉県,東京都,神奈川県,山梨県,長野県,新潟県,富山県,石川県,福井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showInputMessage="1" showErrorMessage="1" sqref="F25:F94" xr:uid="{00000000-0002-0000-0100-000003000000}">
      <formula1>"男性,女性"</formula1>
    </dataValidation>
    <dataValidation type="list" showInputMessage="1" showErrorMessage="1" sqref="I25:I94" xr:uid="{00000000-0002-0000-0100-000004000000}">
      <formula1>"会社情報と同じ,別途指定"</formula1>
    </dataValidation>
    <dataValidation type="list" allowBlank="1" showInputMessage="1" showErrorMessage="1" sqref="E25:E94" xr:uid="{00000000-0002-0000-0100-000005000000}">
      <formula1>"18,19,20,21,22,23,24,25,26,27,28,29,30,31,32,33,34,35,36,37,38,39,40,41,42,43,44,45,46,47,48,49,50,51,52,53,54,55,56,57,58,59,60,61,62,63,64,65,66,67,68,69,70,71,72,73,74,75"</formula1>
    </dataValidation>
    <dataValidation type="list" allowBlank="1" showInputMessage="1" showErrorMessage="1" sqref="C21" xr:uid="{00000000-0002-0000-0100-000006000000}">
      <formula1>"必要,不要"</formula1>
    </dataValidation>
    <dataValidation type="custom" imeMode="off" allowBlank="1" showInputMessage="1" showErrorMessage="1" promptTitle="E-Mail" prompt="すべて半角で入力してください。_x000a_（半角100桁）" sqref="C17:E17 S25:S94" xr:uid="{00000000-0002-0000-0100-000007000000}">
      <formula1>(LEN(C17)=LENB(C17))=(LEN(C17)&lt;=100)</formula1>
    </dataValidation>
    <dataValidation type="custom" imeMode="off" allowBlank="1" showInputMessage="1" showErrorMessage="1" sqref="C12 E12" xr:uid="{00000000-0002-0000-0100-000008000000}">
      <formula1>(LEN(C12)=LENB(C12))=(LEN(C12)&lt;=15)</formula1>
    </dataValidation>
    <dataValidation type="custom" imeMode="off" allowBlank="1" showInputMessage="1" showErrorMessage="1" promptTitle="FAX" prompt="すべて半角で入力してください。" sqref="R25:R94" xr:uid="{00000000-0002-0000-0100-000009000000}">
      <formula1>(LEN(R25)=LENB(R25))=(LEN(R25)&lt;=15)</formula1>
    </dataValidation>
    <dataValidation type="custom" imeMode="off" allowBlank="1" showInputMessage="1" showErrorMessage="1" promptTitle="郵便番号" prompt="すべて半角で入力してください。例）123-1234" sqref="L25:L94" xr:uid="{00000000-0002-0000-0100-00000A000000}">
      <formula1>(LEN(L25)=LENB(L25))=(LEN(L25)&lt;=8)</formula1>
    </dataValidation>
    <dataValidation type="custom" imeMode="off" allowBlank="1" showInputMessage="1" showErrorMessage="1" promptTitle="TEL" prompt="すべて半角で入力してください。" sqref="Q25:Q94" xr:uid="{00000000-0002-0000-0100-00000B000000}">
      <formula1>(LEN(Q25)=LENB(Q25))=(LEN(Q25)&lt;=15)</formula1>
    </dataValidation>
    <dataValidation imeMode="fullKatakana" allowBlank="1" showInputMessage="1" showErrorMessage="1" sqref="D25:D94 E11" xr:uid="{00000000-0002-0000-0100-00000C000000}"/>
    <dataValidation imeMode="off" allowBlank="1" showInputMessage="1" showErrorMessage="1" promptTitle="郵便番号" prompt="すべて半角で入力してください。" sqref="C14" xr:uid="{00000000-0002-0000-0100-00000D000000}"/>
    <dataValidation type="custom" allowBlank="1" showInputMessage="1" showErrorMessage="1" promptTitle="社名" prompt="スペースは入力しないでください。全角15桁、半角30桁以内で入力してください。" sqref="C8:E8" xr:uid="{00000000-0002-0000-0100-00000E000000}">
      <formula1>LENB(C8)&lt;=36=ISERROR(SEARCH(",",C8))</formula1>
    </dataValidation>
    <dataValidation showInputMessage="1" showErrorMessage="1" error="受験場所を選択してください。" sqref="F5" xr:uid="{00000000-0002-0000-0100-00000F000000}"/>
    <dataValidation type="list" allowBlank="1" showInputMessage="1" showErrorMessage="1" sqref="H25:H94" xr:uid="{00000000-0002-0000-0100-000010000000}">
      <formula1>OFFSET(INDIRECT($D$4),0,0,COUNTA(INDIRECT($D$4)))</formula1>
    </dataValidation>
    <dataValidation type="list" allowBlank="1" showInputMessage="1" showErrorMessage="1" sqref="C5:E5" xr:uid="{00000000-0002-0000-0100-000011000000}">
      <formula1>OFFSET(INDIRECT("設定!$B$4:$B$33"),0,0,COUNTA(INDIRECT("設定!$B$4:$B$33")))</formula1>
    </dataValidation>
    <dataValidation type="custom" allowBlank="1" showInputMessage="1" showErrorMessage="1" promptTitle="部署名" prompt="スペースは入力しないでください。全角15桁、半角30桁以内で入力してください。" sqref="C9:E9" xr:uid="{00000000-0002-0000-0100-000012000000}">
      <formula1>LENB(C9)&lt;=36=ISERROR(SEARCH(",",C9))</formula1>
    </dataValidation>
    <dataValidation type="list" allowBlank="1" showInputMessage="1" showErrorMessage="1" sqref="G25:G94" xr:uid="{00000000-0002-0000-0100-000013000000}">
      <formula1>INDIRECT("設定!$M$4:$M$6")</formula1>
    </dataValidation>
    <dataValidation type="date" allowBlank="1" showInputMessage="1" showErrorMessage="1" error="日付を次の形式で入力してください。_x000a_○2015/12/1_x000a_○15/12/1_x000a_○平成27年12月1日_x000a_下記形式は入力できません。_x000a_×2015.12.1_x000a_×15.12.1_x000a_" sqref="E19 C18:C19" xr:uid="{00000000-0002-0000-0100-000014000000}">
      <formula1>1</formula1>
      <formula2>401768</formula2>
    </dataValidation>
    <dataValidation allowBlank="1" showInputMessage="1" showErrorMessage="1" prompt="スペースは入力しないでください。" sqref="J25:J94" xr:uid="{A08F21DA-5388-481B-9997-0485C8A70804}"/>
  </dataValidations>
  <printOptions horizontalCentered="1"/>
  <pageMargins left="0.39370078740157483" right="0.39370078740157483" top="0.39370078740157483" bottom="0.39370078740157483" header="0.51181102362204722" footer="0.51181102362204722"/>
  <pageSetup paperSize="9" scale="36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8"/>
  <sheetViews>
    <sheetView workbookViewId="0">
      <selection activeCell="C4" sqref="C4"/>
    </sheetView>
  </sheetViews>
  <sheetFormatPr defaultRowHeight="12" x14ac:dyDescent="0.15"/>
  <cols>
    <col min="1" max="1" width="13.5703125" bestFit="1" customWidth="1"/>
    <col min="2" max="2" width="55" customWidth="1"/>
    <col min="3" max="3" width="17" customWidth="1"/>
    <col min="4" max="4" width="10.7109375" customWidth="1"/>
    <col min="5" max="5" width="8.42578125" customWidth="1"/>
    <col min="6" max="6" width="11.85546875" bestFit="1" customWidth="1"/>
    <col min="7" max="7" width="20" bestFit="1" customWidth="1"/>
    <col min="8" max="8" width="12.140625" customWidth="1"/>
    <col min="12" max="12" width="7.42578125" customWidth="1"/>
    <col min="13" max="13" width="14.5703125" bestFit="1" customWidth="1"/>
    <col min="15" max="15" width="25.140625" bestFit="1" customWidth="1"/>
  </cols>
  <sheetData>
    <row r="1" spans="1:13" x14ac:dyDescent="0.15">
      <c r="C1" s="5" t="s">
        <v>79</v>
      </c>
    </row>
    <row r="2" spans="1:13" ht="13.5" x14ac:dyDescent="0.15">
      <c r="A2" s="1" t="s">
        <v>43</v>
      </c>
      <c r="C2" s="5" t="s">
        <v>80</v>
      </c>
      <c r="I2" s="1" t="s">
        <v>68</v>
      </c>
      <c r="M2" s="1" t="s">
        <v>42</v>
      </c>
    </row>
    <row r="3" spans="1:13" ht="13.5" x14ac:dyDescent="0.15">
      <c r="A3" s="4" t="s">
        <v>45</v>
      </c>
      <c r="B3" s="4" t="s">
        <v>46</v>
      </c>
      <c r="C3" s="4" t="s">
        <v>76</v>
      </c>
      <c r="D3" s="4" t="s">
        <v>59</v>
      </c>
      <c r="E3" s="4" t="s">
        <v>60</v>
      </c>
      <c r="F3" s="4" t="s">
        <v>70</v>
      </c>
      <c r="G3" s="4" t="s">
        <v>82</v>
      </c>
      <c r="I3" s="4" t="s">
        <v>61</v>
      </c>
      <c r="J3" s="4" t="s">
        <v>62</v>
      </c>
      <c r="K3" s="4" t="s">
        <v>63</v>
      </c>
      <c r="M3" s="4" t="s">
        <v>42</v>
      </c>
    </row>
    <row r="4" spans="1:13" ht="13.5" x14ac:dyDescent="0.15">
      <c r="A4" s="2" t="s">
        <v>110</v>
      </c>
      <c r="B4" s="7" t="s">
        <v>111</v>
      </c>
      <c r="C4" s="2" t="s">
        <v>77</v>
      </c>
      <c r="D4" s="2" t="s">
        <v>74</v>
      </c>
      <c r="E4" s="11">
        <v>21780</v>
      </c>
      <c r="F4" s="2" t="s">
        <v>78</v>
      </c>
      <c r="G4" s="2" t="s">
        <v>78</v>
      </c>
      <c r="I4" s="3" t="s">
        <v>48</v>
      </c>
      <c r="J4" s="3"/>
      <c r="K4" s="3" t="s">
        <v>73</v>
      </c>
      <c r="M4" s="2" t="s">
        <v>69</v>
      </c>
    </row>
    <row r="5" spans="1:13" ht="13.5" x14ac:dyDescent="0.15">
      <c r="A5" s="10"/>
      <c r="B5" s="7"/>
      <c r="C5" s="2"/>
      <c r="D5" s="2"/>
      <c r="E5" s="9"/>
      <c r="F5" s="2"/>
      <c r="G5" s="2"/>
      <c r="I5" s="3" t="s">
        <v>49</v>
      </c>
      <c r="J5" s="3"/>
      <c r="K5" s="3"/>
      <c r="M5" s="2" t="s">
        <v>71</v>
      </c>
    </row>
    <row r="6" spans="1:13" ht="13.5" x14ac:dyDescent="0.15">
      <c r="A6" s="10"/>
      <c r="B6" s="8"/>
      <c r="C6" s="2"/>
      <c r="D6" s="2"/>
      <c r="E6" s="9"/>
      <c r="F6" s="2"/>
      <c r="G6" s="2"/>
      <c r="I6" s="3" t="s">
        <v>50</v>
      </c>
      <c r="J6" s="3"/>
      <c r="K6" s="3"/>
      <c r="M6" s="2" t="s">
        <v>72</v>
      </c>
    </row>
    <row r="7" spans="1:13" ht="13.5" x14ac:dyDescent="0.15">
      <c r="A7" s="10"/>
      <c r="B7" s="8"/>
      <c r="C7" s="2"/>
      <c r="D7" s="2"/>
      <c r="E7" s="9"/>
      <c r="F7" s="2"/>
      <c r="G7" s="2"/>
      <c r="I7" s="3" t="s">
        <v>47</v>
      </c>
      <c r="J7" s="3"/>
      <c r="K7" s="3"/>
    </row>
    <row r="8" spans="1:13" ht="13.5" x14ac:dyDescent="0.15">
      <c r="A8" s="10"/>
      <c r="B8" s="8"/>
      <c r="C8" s="2"/>
      <c r="D8" s="2"/>
      <c r="E8" s="9"/>
      <c r="F8" s="2"/>
      <c r="G8" s="2"/>
      <c r="I8" s="3" t="s">
        <v>51</v>
      </c>
      <c r="J8" s="3"/>
      <c r="K8" s="3"/>
    </row>
    <row r="9" spans="1:13" ht="13.5" x14ac:dyDescent="0.15">
      <c r="A9" s="10"/>
      <c r="B9" s="8"/>
      <c r="C9" s="2"/>
      <c r="D9" s="2"/>
      <c r="E9" s="9"/>
      <c r="F9" s="2"/>
      <c r="G9" s="2"/>
      <c r="I9" s="3" t="s">
        <v>52</v>
      </c>
      <c r="J9" s="3"/>
      <c r="K9" s="3"/>
    </row>
    <row r="10" spans="1:13" ht="13.5" x14ac:dyDescent="0.15">
      <c r="A10" s="10"/>
      <c r="B10" s="8"/>
      <c r="C10" s="2"/>
      <c r="D10" s="2"/>
      <c r="E10" s="9"/>
      <c r="F10" s="2"/>
      <c r="G10" s="2"/>
      <c r="I10" s="3" t="s">
        <v>53</v>
      </c>
      <c r="J10" s="3"/>
      <c r="K10" s="3"/>
    </row>
    <row r="11" spans="1:13" ht="13.5" x14ac:dyDescent="0.15">
      <c r="A11" s="10"/>
      <c r="B11" s="8"/>
      <c r="C11" s="2"/>
      <c r="D11" s="2"/>
      <c r="E11" s="9"/>
      <c r="F11" s="2"/>
      <c r="G11" s="2"/>
      <c r="I11" s="3" t="s">
        <v>54</v>
      </c>
      <c r="J11" s="3"/>
      <c r="K11" s="3"/>
    </row>
    <row r="12" spans="1:13" ht="13.5" x14ac:dyDescent="0.15">
      <c r="A12" s="10"/>
      <c r="B12" s="8"/>
      <c r="C12" s="2"/>
      <c r="D12" s="2"/>
      <c r="E12" s="9"/>
      <c r="F12" s="2"/>
      <c r="G12" s="2"/>
      <c r="I12" s="3" t="s">
        <v>55</v>
      </c>
      <c r="J12" s="3"/>
      <c r="K12" s="3"/>
    </row>
    <row r="13" spans="1:13" ht="13.5" x14ac:dyDescent="0.15">
      <c r="A13" s="10"/>
      <c r="B13" s="8"/>
      <c r="C13" s="2"/>
      <c r="D13" s="2"/>
      <c r="E13" s="9"/>
      <c r="F13" s="2"/>
      <c r="G13" s="2"/>
      <c r="I13" s="3" t="s">
        <v>56</v>
      </c>
      <c r="J13" s="3"/>
      <c r="K13" s="3"/>
    </row>
    <row r="14" spans="1:13" ht="13.5" x14ac:dyDescent="0.15">
      <c r="A14" s="10"/>
      <c r="B14" s="8"/>
      <c r="C14" s="2"/>
      <c r="D14" s="2"/>
      <c r="E14" s="9"/>
      <c r="F14" s="2"/>
      <c r="G14" s="2"/>
      <c r="I14" s="3" t="s">
        <v>57</v>
      </c>
      <c r="J14" s="3"/>
      <c r="K14" s="3"/>
    </row>
    <row r="15" spans="1:13" ht="13.5" x14ac:dyDescent="0.15">
      <c r="A15" s="10"/>
      <c r="B15" s="8"/>
      <c r="C15" s="2"/>
      <c r="D15" s="2"/>
      <c r="E15" s="9"/>
      <c r="F15" s="2"/>
      <c r="G15" s="2"/>
      <c r="I15" s="3" t="s">
        <v>58</v>
      </c>
      <c r="J15" s="3"/>
      <c r="K15" s="3"/>
    </row>
    <row r="16" spans="1:13" ht="13.5" x14ac:dyDescent="0.15">
      <c r="A16" s="10"/>
      <c r="B16" s="8"/>
      <c r="C16" s="2"/>
      <c r="D16" s="2"/>
      <c r="E16" s="9"/>
      <c r="F16" s="2"/>
      <c r="G16" s="2"/>
      <c r="I16" s="3"/>
      <c r="J16" s="3"/>
      <c r="K16" s="3"/>
    </row>
    <row r="17" spans="1:7" ht="13.5" x14ac:dyDescent="0.15">
      <c r="A17" s="10"/>
      <c r="B17" s="8"/>
      <c r="C17" s="2"/>
      <c r="D17" s="2"/>
      <c r="E17" s="9"/>
      <c r="F17" s="2"/>
      <c r="G17" s="2"/>
    </row>
    <row r="18" spans="1:7" x14ac:dyDescent="0.15">
      <c r="C18" s="6" t="s">
        <v>81</v>
      </c>
    </row>
  </sheetData>
  <phoneticPr fontId="2"/>
  <dataValidations count="2">
    <dataValidation type="list" allowBlank="1" showInputMessage="1" showErrorMessage="1" sqref="F4:G17" xr:uid="{00000000-0002-0000-0200-000000000000}">
      <formula1>"無,有"</formula1>
    </dataValidation>
    <dataValidation type="list" allowBlank="1" showInputMessage="1" showErrorMessage="1" sqref="C4:C17" xr:uid="{00000000-0002-0000-0200-000001000000}">
      <formula1>"会場受験,会社受験,オンライン受験"</formula1>
    </dataValidation>
  </dataValidations>
  <pageMargins left="0.7" right="0.7" top="0.75" bottom="0.75" header="0.3" footer="0.3"/>
  <pageSetup paperSize="12" scale="9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記入例１</vt:lpstr>
      <vt:lpstr>集中対策 法人申込フォーム</vt:lpstr>
      <vt:lpstr>設定</vt:lpstr>
      <vt:lpstr>会場１</vt:lpstr>
      <vt:lpstr>会場２</vt:lpstr>
      <vt:lpstr>会場３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 有里</dc:creator>
  <cp:lastModifiedBy>八木　　原</cp:lastModifiedBy>
  <cp:lastPrinted>2026-03-27T06:01:38Z</cp:lastPrinted>
  <dcterms:created xsi:type="dcterms:W3CDTF">2013-04-16T00:43:38Z</dcterms:created>
  <dcterms:modified xsi:type="dcterms:W3CDTF">2026-04-07T04:54:40Z</dcterms:modified>
</cp:coreProperties>
</file>