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400_教育・セミナーグループ\03：通関士\通関士養成講座\ホームページ・EC Cube\2026年度\通信教育\"/>
    </mc:Choice>
  </mc:AlternateContent>
  <xr:revisionPtr revIDLastSave="0" documentId="13_ncr:1_{5CBBF821-DC52-4324-BB32-AF42477A0836}" xr6:coauthVersionLast="47" xr6:coauthVersionMax="47" xr10:uidLastSave="{00000000-0000-0000-0000-000000000000}"/>
  <workbookProtection workbookAlgorithmName="SHA-512" workbookHashValue="iMalrVbJFx6r/9GmiKWoXTtbBTVwDJGfj6EiVJFvtU6S0PmWy01Mr+YO7n9+LYFTOnKvFzznkX2YTNzgPQMB5w==" workbookSaltValue="3qUbG5J/8fP2OlAp3A5+dw==" workbookSpinCount="100000" lockStructure="1"/>
  <bookViews>
    <workbookView xWindow="-120" yWindow="-120" windowWidth="29040" windowHeight="15720" activeTab="1" xr2:uid="{00000000-000D-0000-FFFF-FFFF00000000}"/>
  </bookViews>
  <sheets>
    <sheet name="記入例" sheetId="7" r:id="rId1"/>
    <sheet name="団体申込フォーム" sheetId="2" r:id="rId2"/>
    <sheet name="設定" sheetId="4" state="hidden" r:id="rId3"/>
  </sheets>
  <definedNames>
    <definedName name="会場１" localSheetId="0">#REF!</definedName>
    <definedName name="会場１">設定!$I$4:$I$16</definedName>
    <definedName name="会場２" localSheetId="0">#REF!</definedName>
    <definedName name="会場２">設定!$J$4:$J$16</definedName>
    <definedName name="会場３" localSheetId="0">#REF!</definedName>
    <definedName name="会場３">設定!$K$4:$K$16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2" l="1"/>
  <c r="D23" i="2" s="1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30" i="7"/>
  <c r="A29" i="7"/>
  <c r="A28" i="7"/>
  <c r="A27" i="7"/>
  <c r="A26" i="7"/>
  <c r="A25" i="7"/>
  <c r="E4" i="7"/>
  <c r="D4" i="7"/>
  <c r="F4" i="2"/>
  <c r="A18" i="2"/>
  <c r="C4" i="2"/>
  <c r="F5" i="2"/>
  <c r="E4" i="2"/>
  <c r="D4" i="2"/>
  <c r="A23" i="2"/>
  <c r="A10" i="2"/>
  <c r="A9" i="2"/>
  <c r="A5" i="2"/>
  <c r="A4" i="2"/>
  <c r="A8" i="2"/>
  <c r="A11" i="2"/>
  <c r="A12" i="2"/>
  <c r="A14" i="2"/>
  <c r="A15" i="2"/>
  <c r="A16" i="2"/>
  <c r="A17" i="2"/>
  <c r="A21" i="2"/>
  <c r="A20" i="2"/>
  <c r="A19" i="2"/>
  <c r="C23" i="2" l="1"/>
  <c r="E20" i="2" s="1"/>
  <c r="C23" i="7"/>
</calcChain>
</file>

<file path=xl/sharedStrings.xml><?xml version="1.0" encoding="utf-8"?>
<sst xmlns="http://schemas.openxmlformats.org/spreadsheetml/2006/main" count="268" uniqueCount="132">
  <si>
    <t>番号</t>
    <rPh sb="0" eb="2">
      <t>バンゴウ</t>
    </rPh>
    <phoneticPr fontId="2"/>
  </si>
  <si>
    <t>FAX</t>
    <phoneticPr fontId="2"/>
  </si>
  <si>
    <t>郵便番号</t>
    <phoneticPr fontId="2"/>
  </si>
  <si>
    <t>市区町村</t>
    <phoneticPr fontId="2"/>
  </si>
  <si>
    <t>番地</t>
    <phoneticPr fontId="2"/>
  </si>
  <si>
    <t>社名</t>
    <phoneticPr fontId="2"/>
  </si>
  <si>
    <t>部署名</t>
    <phoneticPr fontId="2"/>
  </si>
  <si>
    <t>郵便番号</t>
    <phoneticPr fontId="2"/>
  </si>
  <si>
    <t>市区町村</t>
    <phoneticPr fontId="2"/>
  </si>
  <si>
    <t>番地</t>
    <phoneticPr fontId="2"/>
  </si>
  <si>
    <t>〈 会 社 情 報 〉</t>
    <rPh sb="2" eb="3">
      <t>カイ</t>
    </rPh>
    <rPh sb="4" eb="5">
      <t>シャ</t>
    </rPh>
    <rPh sb="6" eb="7">
      <t>ジョウ</t>
    </rPh>
    <rPh sb="8" eb="9">
      <t>ホウ</t>
    </rPh>
    <phoneticPr fontId="2"/>
  </si>
  <si>
    <t>〈 受 験 者 情 報 〉</t>
    <rPh sb="2" eb="3">
      <t>ウケ</t>
    </rPh>
    <rPh sb="4" eb="5">
      <t>シルシ</t>
    </rPh>
    <rPh sb="6" eb="7">
      <t>シャ</t>
    </rPh>
    <rPh sb="8" eb="9">
      <t>ジョウ</t>
    </rPh>
    <rPh sb="10" eb="11">
      <t>ホウ</t>
    </rPh>
    <phoneticPr fontId="2"/>
  </si>
  <si>
    <t>申込年月日</t>
  </si>
  <si>
    <t>入金予定日</t>
  </si>
  <si>
    <t>受講者フリガナ</t>
  </si>
  <si>
    <t>通信欄</t>
  </si>
  <si>
    <t>TEL</t>
    <phoneticPr fontId="2"/>
  </si>
  <si>
    <t>申込統括者</t>
    <rPh sb="0" eb="2">
      <t>モウシコミ</t>
    </rPh>
    <rPh sb="2" eb="4">
      <t>トウカツ</t>
    </rPh>
    <rPh sb="4" eb="5">
      <t>シャ</t>
    </rPh>
    <phoneticPr fontId="2"/>
  </si>
  <si>
    <t>社名</t>
    <rPh sb="0" eb="2">
      <t>シャメイ</t>
    </rPh>
    <phoneticPr fontId="2"/>
  </si>
  <si>
    <t>部署名</t>
    <rPh sb="0" eb="2">
      <t>ブショ</t>
    </rPh>
    <rPh sb="2" eb="3">
      <t>メイ</t>
    </rPh>
    <phoneticPr fontId="2"/>
  </si>
  <si>
    <t>ビル名等</t>
    <phoneticPr fontId="2"/>
  </si>
  <si>
    <t>ビル名等</t>
    <phoneticPr fontId="2"/>
  </si>
  <si>
    <t>会社情報と同じ</t>
  </si>
  <si>
    <t>E-Mail</t>
    <phoneticPr fontId="2"/>
  </si>
  <si>
    <t>申込統括者フリガナ</t>
    <rPh sb="0" eb="2">
      <t>モウシコミ</t>
    </rPh>
    <rPh sb="2" eb="5">
      <t>トウカツシャ</t>
    </rPh>
    <phoneticPr fontId="2"/>
  </si>
  <si>
    <t>株式会社○○貿易</t>
    <rPh sb="0" eb="4">
      <t>カブシキガイシャ</t>
    </rPh>
    <rPh sb="6" eb="8">
      <t>ボウエキ</t>
    </rPh>
    <phoneticPr fontId="2"/>
  </si>
  <si>
    <t>トレード部門</t>
    <rPh sb="4" eb="6">
      <t>ブモン</t>
    </rPh>
    <phoneticPr fontId="2"/>
  </si>
  <si>
    <t>関税　太郎</t>
    <rPh sb="0" eb="2">
      <t>カンゼイ</t>
    </rPh>
    <rPh sb="3" eb="5">
      <t>タロウ</t>
    </rPh>
    <phoneticPr fontId="2"/>
  </si>
  <si>
    <t>東京都</t>
  </si>
  <si>
    <t>千代田区神田駿河台</t>
    <rPh sb="0" eb="4">
      <t>チヨダク</t>
    </rPh>
    <rPh sb="4" eb="6">
      <t>カンダ</t>
    </rPh>
    <rPh sb="6" eb="9">
      <t>スルガダイ</t>
    </rPh>
    <phoneticPr fontId="2"/>
  </si>
  <si>
    <t>○○貿易ビル</t>
    <rPh sb="2" eb="4">
      <t>ボウエキ</t>
    </rPh>
    <phoneticPr fontId="2"/>
  </si>
  <si>
    <t>銀行振込</t>
  </si>
  <si>
    <t>関税　一郎</t>
    <rPh sb="0" eb="2">
      <t>カンゼイ</t>
    </rPh>
    <rPh sb="3" eb="5">
      <t>イチロウ</t>
    </rPh>
    <phoneticPr fontId="2"/>
  </si>
  <si>
    <t>関税　二郎</t>
    <rPh sb="0" eb="2">
      <t>カンゼイ</t>
    </rPh>
    <rPh sb="3" eb="5">
      <t>ジロウ</t>
    </rPh>
    <phoneticPr fontId="2"/>
  </si>
  <si>
    <t>25</t>
  </si>
  <si>
    <t>30</t>
  </si>
  <si>
    <t>35</t>
  </si>
  <si>
    <t>男性</t>
  </si>
  <si>
    <t>女性</t>
  </si>
  <si>
    <t>関税　花子</t>
    <rPh sb="0" eb="2">
      <t>カンゼイ</t>
    </rPh>
    <rPh sb="3" eb="5">
      <t>ハナコ</t>
    </rPh>
    <phoneticPr fontId="2"/>
  </si>
  <si>
    <t>別途指定</t>
  </si>
  <si>
    <t>横浜支店</t>
    <rPh sb="0" eb="2">
      <t>ヨコハマ</t>
    </rPh>
    <rPh sb="2" eb="4">
      <t>シテン</t>
    </rPh>
    <phoneticPr fontId="2"/>
  </si>
  <si>
    <t>神奈川県</t>
  </si>
  <si>
    <t>横浜市中区新港</t>
    <rPh sb="0" eb="3">
      <t>ヨコハマシ</t>
    </rPh>
    <rPh sb="3" eb="5">
      <t>ナカク</t>
    </rPh>
    <rPh sb="5" eb="7">
      <t>シンミナト</t>
    </rPh>
    <phoneticPr fontId="2"/>
  </si>
  <si>
    <t>受験科目数</t>
    <rPh sb="0" eb="2">
      <t>ジュケン</t>
    </rPh>
    <rPh sb="2" eb="5">
      <t>カモクスウ</t>
    </rPh>
    <phoneticPr fontId="2"/>
  </si>
  <si>
    <t>受講者名</t>
    <phoneticPr fontId="2"/>
  </si>
  <si>
    <t>〈 講　座　情　報 〉</t>
    <rPh sb="2" eb="3">
      <t>コウ</t>
    </rPh>
    <rPh sb="4" eb="5">
      <t>ザ</t>
    </rPh>
    <rPh sb="6" eb="7">
      <t>ジョウ</t>
    </rPh>
    <rPh sb="8" eb="9">
      <t>ホウ</t>
    </rPh>
    <phoneticPr fontId="2"/>
  </si>
  <si>
    <t>講座名称</t>
    <rPh sb="0" eb="2">
      <t>コウザ</t>
    </rPh>
    <rPh sb="2" eb="4">
      <t>メイショウ</t>
    </rPh>
    <phoneticPr fontId="2"/>
  </si>
  <si>
    <t>必要</t>
  </si>
  <si>
    <t>受講ﾊﾟﾀｰﾝ</t>
    <rPh sb="0" eb="2">
      <t>ジュコウ</t>
    </rPh>
    <phoneticPr fontId="2"/>
  </si>
  <si>
    <t>受講名</t>
    <rPh sb="0" eb="2">
      <t>ジュコウ</t>
    </rPh>
    <rPh sb="2" eb="3">
      <t>メイ</t>
    </rPh>
    <phoneticPr fontId="2"/>
  </si>
  <si>
    <t>東京</t>
    <rPh sb="0" eb="2">
      <t>トウキョウ</t>
    </rPh>
    <phoneticPr fontId="2"/>
  </si>
  <si>
    <t>札幌</t>
    <rPh sb="0" eb="2">
      <t>サッポロ</t>
    </rPh>
    <phoneticPr fontId="2"/>
  </si>
  <si>
    <t>仙台</t>
    <rPh sb="0" eb="2">
      <t>センダイ</t>
    </rPh>
    <phoneticPr fontId="2"/>
  </si>
  <si>
    <t>新潟</t>
    <rPh sb="0" eb="2">
      <t>ニイガタ</t>
    </rPh>
    <phoneticPr fontId="2"/>
  </si>
  <si>
    <t>横浜</t>
    <rPh sb="0" eb="2">
      <t>ヨコハマ</t>
    </rPh>
    <phoneticPr fontId="2"/>
  </si>
  <si>
    <t>静岡</t>
    <rPh sb="0" eb="2">
      <t>シズオカ</t>
    </rPh>
    <phoneticPr fontId="2"/>
  </si>
  <si>
    <t>名古屋</t>
    <rPh sb="0" eb="3">
      <t>ナゴヤ</t>
    </rPh>
    <phoneticPr fontId="2"/>
  </si>
  <si>
    <t>大阪</t>
    <rPh sb="0" eb="2">
      <t>オオサカ</t>
    </rPh>
    <phoneticPr fontId="2"/>
  </si>
  <si>
    <t>神戸</t>
    <rPh sb="0" eb="2">
      <t>コウベ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</si>
  <si>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</si>
  <si>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</si>
  <si>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>那覇</t>
    <rPh sb="0" eb="2">
      <t>ナハ</t>
    </rPh>
    <phoneticPr fontId="2"/>
  </si>
  <si>
    <t>会場</t>
    <rPh sb="0" eb="2">
      <t>カイジョウ</t>
    </rPh>
    <phoneticPr fontId="2"/>
  </si>
  <si>
    <t>単価</t>
    <rPh sb="0" eb="2">
      <t>タンカ</t>
    </rPh>
    <phoneticPr fontId="2"/>
  </si>
  <si>
    <t>会場１</t>
    <rPh sb="0" eb="2">
      <t>カイジョウ</t>
    </rPh>
    <phoneticPr fontId="2"/>
  </si>
  <si>
    <t>会場２</t>
    <rPh sb="0" eb="2">
      <t>カイジョウ</t>
    </rPh>
    <phoneticPr fontId="2"/>
  </si>
  <si>
    <t>会場３</t>
    <rPh sb="0" eb="2">
      <t>カイジョウ</t>
    </rPh>
    <phoneticPr fontId="2"/>
  </si>
  <si>
    <t>TEL</t>
    <phoneticPr fontId="2"/>
  </si>
  <si>
    <t>FAX</t>
    <phoneticPr fontId="2"/>
  </si>
  <si>
    <t>E-Mail</t>
    <phoneticPr fontId="2"/>
  </si>
  <si>
    <t>社名部署名カナ</t>
    <rPh sb="2" eb="4">
      <t>ブショ</t>
    </rPh>
    <rPh sb="4" eb="5">
      <t>メイ</t>
    </rPh>
    <phoneticPr fontId="2"/>
  </si>
  <si>
    <t>会場名</t>
    <rPh sb="0" eb="2">
      <t>カイジョウ</t>
    </rPh>
    <rPh sb="2" eb="3">
      <t>メイ</t>
    </rPh>
    <phoneticPr fontId="2"/>
  </si>
  <si>
    <t>１科目</t>
    <rPh sb="1" eb="3">
      <t>カモク</t>
    </rPh>
    <phoneticPr fontId="2"/>
  </si>
  <si>
    <t>受験科目</t>
    <rPh sb="0" eb="2">
      <t>ジュケン</t>
    </rPh>
    <rPh sb="2" eb="4">
      <t>カモク</t>
    </rPh>
    <phoneticPr fontId="2"/>
  </si>
  <si>
    <t>２科目</t>
    <rPh sb="1" eb="3">
      <t>カモク</t>
    </rPh>
    <phoneticPr fontId="2"/>
  </si>
  <si>
    <t>３科目</t>
    <rPh sb="1" eb="3">
      <t>カモク</t>
    </rPh>
    <phoneticPr fontId="2"/>
  </si>
  <si>
    <t>　</t>
    <phoneticPr fontId="2"/>
  </si>
  <si>
    <t>無</t>
    <rPh sb="0" eb="1">
      <t>ム</t>
    </rPh>
    <phoneticPr fontId="2"/>
  </si>
  <si>
    <t>to@marumaru.com</t>
  </si>
  <si>
    <t>受験場所</t>
    <rPh sb="0" eb="2">
      <t>ジュケン</t>
    </rPh>
    <rPh sb="2" eb="4">
      <t>バショ</t>
    </rPh>
    <phoneticPr fontId="2"/>
  </si>
  <si>
    <t>会場受験</t>
    <rPh sb="0" eb="2">
      <t>カイジョウ</t>
    </rPh>
    <rPh sb="2" eb="4">
      <t>ジュケン</t>
    </rPh>
    <phoneticPr fontId="2"/>
  </si>
  <si>
    <t>無</t>
  </si>
  <si>
    <t>※受験場所が「会社受験」の時は、会場＝「無」にしてください。</t>
    <phoneticPr fontId="2"/>
  </si>
  <si>
    <t>※受験場所が「オンライン受験」の時は、会場＝「無」、受験科目＝「無」にしてください。</t>
    <rPh sb="26" eb="28">
      <t>ジュケン</t>
    </rPh>
    <rPh sb="28" eb="30">
      <t>カモク</t>
    </rPh>
    <rPh sb="32" eb="33">
      <t>ム</t>
    </rPh>
    <phoneticPr fontId="2"/>
  </si>
  <si>
    <t>※受験場所は、会社受験、会場受験、オンライン受験の３種類を設定してください。</t>
    <rPh sb="1" eb="3">
      <t>ジュケン</t>
    </rPh>
    <rPh sb="3" eb="5">
      <t>バショ</t>
    </rPh>
    <rPh sb="7" eb="9">
      <t>カイシャ</t>
    </rPh>
    <rPh sb="9" eb="11">
      <t>ジュケン</t>
    </rPh>
    <rPh sb="12" eb="14">
      <t>カイジョウ</t>
    </rPh>
    <rPh sb="14" eb="16">
      <t>ジュケン</t>
    </rPh>
    <rPh sb="22" eb="24">
      <t>ジュケン</t>
    </rPh>
    <rPh sb="26" eb="28">
      <t>シュルイ</t>
    </rPh>
    <rPh sb="29" eb="31">
      <t>セッテイ</t>
    </rPh>
    <phoneticPr fontId="2"/>
  </si>
  <si>
    <t>模試実施希望日</t>
    <rPh sb="0" eb="2">
      <t>モシ</t>
    </rPh>
    <rPh sb="2" eb="4">
      <t>ジッシ</t>
    </rPh>
    <rPh sb="4" eb="7">
      <t>キボウビ</t>
    </rPh>
    <phoneticPr fontId="2"/>
  </si>
  <si>
    <t>模試実施希望日</t>
    <rPh sb="0" eb="1">
      <t>モシ</t>
    </rPh>
    <rPh sb="1" eb="3">
      <t>ジッシ</t>
    </rPh>
    <rPh sb="3" eb="6">
      <t>キボウビ</t>
    </rPh>
    <phoneticPr fontId="2"/>
  </si>
  <si>
    <t>ﾏﾙﾏﾙﾎﾞｳｴｷﾄﾚｰﾄﾞﾌﾞﾓﾝ</t>
    <phoneticPr fontId="2"/>
  </si>
  <si>
    <t>カンゼイ　タロウ</t>
    <phoneticPr fontId="2"/>
  </si>
  <si>
    <t>03-9999-9991</t>
    <phoneticPr fontId="2"/>
  </si>
  <si>
    <t>03-9999-9992</t>
    <phoneticPr fontId="2"/>
  </si>
  <si>
    <t>101-xxxx</t>
    <phoneticPr fontId="2"/>
  </si>
  <si>
    <t>X-X-X</t>
    <phoneticPr fontId="2"/>
  </si>
  <si>
    <t>カンゼイ　イチロウ</t>
    <phoneticPr fontId="2"/>
  </si>
  <si>
    <t>２科目</t>
  </si>
  <si>
    <t>東京</t>
  </si>
  <si>
    <t>カンゼイ　ジロウ</t>
    <phoneticPr fontId="2"/>
  </si>
  <si>
    <t>３科目</t>
  </si>
  <si>
    <t>カンゼイ　ハナコ</t>
    <phoneticPr fontId="2"/>
  </si>
  <si>
    <t>横浜</t>
  </si>
  <si>
    <t>231-XXXX</t>
    <phoneticPr fontId="2"/>
  </si>
  <si>
    <t>045-9999-9991</t>
    <phoneticPr fontId="2"/>
  </si>
  <si>
    <t>045-9999-9992</t>
    <phoneticPr fontId="2"/>
  </si>
  <si>
    <t>　</t>
  </si>
  <si>
    <t>A10</t>
    <phoneticPr fontId="2"/>
  </si>
  <si>
    <t xml:space="preserve">通信教育講座　一般申込 </t>
    <phoneticPr fontId="3"/>
  </si>
  <si>
    <t>通信教育講座　一般申込＋集中対策</t>
    <rPh sb="12" eb="16">
      <t>シュウチュウタイサク</t>
    </rPh>
    <phoneticPr fontId="3"/>
  </si>
  <si>
    <t>A15</t>
    <phoneticPr fontId="2"/>
  </si>
  <si>
    <t>【 ファイル送信先アドレス】 jtas_seminar@kanzei.or.jp</t>
    <phoneticPr fontId="2"/>
  </si>
  <si>
    <r>
      <t xml:space="preserve">講座名称 </t>
    </r>
    <r>
      <rPr>
        <b/>
        <sz val="8"/>
        <rFont val="游ゴシック"/>
        <family val="3"/>
        <charset val="128"/>
      </rPr>
      <t>▼</t>
    </r>
    <rPh sb="0" eb="2">
      <t>コウザ</t>
    </rPh>
    <rPh sb="2" eb="4">
      <t>メイショウ</t>
    </rPh>
    <phoneticPr fontId="2"/>
  </si>
  <si>
    <r>
      <t>送金方法</t>
    </r>
    <r>
      <rPr>
        <b/>
        <sz val="8"/>
        <rFont val="游ゴシック"/>
        <family val="3"/>
        <charset val="128"/>
      </rPr>
      <t xml:space="preserve"> ▼</t>
    </r>
    <phoneticPr fontId="2"/>
  </si>
  <si>
    <r>
      <t xml:space="preserve">請求書 </t>
    </r>
    <r>
      <rPr>
        <b/>
        <sz val="8"/>
        <rFont val="游ゴシック"/>
        <family val="3"/>
        <charset val="128"/>
      </rPr>
      <t>▼</t>
    </r>
    <rPh sb="0" eb="3">
      <t>セイキュウショ</t>
    </rPh>
    <phoneticPr fontId="2"/>
  </si>
  <si>
    <r>
      <t>都道府県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</si>
  <si>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>受講料</t>
    </r>
    <r>
      <rPr>
        <b/>
        <sz val="8"/>
        <color indexed="13"/>
        <rFont val="游ゴシック"/>
        <family val="3"/>
        <charset val="128"/>
      </rPr>
      <t>（自動計算）</t>
    </r>
    <rPh sb="4" eb="6">
      <t>ジドウ</t>
    </rPh>
    <rPh sb="6" eb="8">
      <t>ケイサン</t>
    </rPh>
    <phoneticPr fontId="2"/>
  </si>
  <si>
    <r>
      <t>年齢</t>
    </r>
    <r>
      <rPr>
        <b/>
        <sz val="8"/>
        <rFont val="游ゴシック"/>
        <family val="3"/>
        <charset val="128"/>
      </rPr>
      <t xml:space="preserve"> ▼</t>
    </r>
    <phoneticPr fontId="2"/>
  </si>
  <si>
    <r>
      <t>性別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</si>
  <si>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>受験科目数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</si>
  <si>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 xml:space="preserve"> 受験会場 </t>
    </r>
    <r>
      <rPr>
        <b/>
        <sz val="8"/>
        <rFont val="游ゴシック"/>
        <family val="3"/>
        <charset val="128"/>
      </rPr>
      <t>▼</t>
    </r>
    <phoneticPr fontId="2"/>
  </si>
  <si>
    <r>
      <t xml:space="preserve">送付先 </t>
    </r>
    <r>
      <rPr>
        <b/>
        <sz val="8"/>
        <rFont val="游ゴシック"/>
        <family val="3"/>
        <charset val="128"/>
      </rPr>
      <t>▼</t>
    </r>
    <rPh sb="0" eb="2">
      <t>ソウフ</t>
    </rPh>
    <rPh sb="2" eb="3">
      <t>サキ</t>
    </rPh>
    <phoneticPr fontId="2"/>
  </si>
  <si>
    <t>【ファイル送信先アドレス】jtas_seminar@kanzei.or.jp</t>
    <rPh sb="5" eb="7">
      <t>ソウシン</t>
    </rPh>
    <rPh sb="7" eb="8">
      <t>サキ</t>
    </rPh>
    <phoneticPr fontId="2"/>
  </si>
  <si>
    <t>220-XXXX</t>
    <phoneticPr fontId="2"/>
  </si>
  <si>
    <t>横浜市XXXX</t>
    <rPh sb="0" eb="3">
      <t>ヨコハマシ</t>
    </rPh>
    <phoneticPr fontId="2"/>
  </si>
  <si>
    <t>XXマンションXXX号室</t>
    <rPh sb="10" eb="12">
      <t>ゴウシツ</t>
    </rPh>
    <phoneticPr fontId="2"/>
  </si>
  <si>
    <t>090-0000-0000</t>
    <phoneticPr fontId="2"/>
  </si>
  <si>
    <t>i-kanzei@marumaru.com</t>
    <phoneticPr fontId="2"/>
  </si>
  <si>
    <t>j-kanzei@marumaru.com</t>
    <phoneticPr fontId="2"/>
  </si>
  <si>
    <t>h-kanzei@marumaru.com</t>
    <phoneticPr fontId="2"/>
  </si>
  <si>
    <t>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～</t>
    <phoneticPr fontId="2"/>
  </si>
  <si>
    <t>ピンク色で表示された項目は全て必須項目となりますので、漏れなくご入力ください。</t>
    <rPh sb="3" eb="4">
      <t>イロ</t>
    </rPh>
    <rPh sb="5" eb="7">
      <t>ヒョウジ</t>
    </rPh>
    <rPh sb="10" eb="12">
      <t>コウモク</t>
    </rPh>
    <rPh sb="13" eb="14">
      <t>スベ</t>
    </rPh>
    <rPh sb="15" eb="17">
      <t>ヒッス</t>
    </rPh>
    <rPh sb="17" eb="19">
      <t>コウモク</t>
    </rPh>
    <rPh sb="27" eb="28">
      <t>モ</t>
    </rPh>
    <rPh sb="32" eb="34">
      <t>ニュウリョク</t>
    </rPh>
    <phoneticPr fontId="2"/>
  </si>
  <si>
    <t>入力いただく前に、「記入例」シートにより入力方法をご確認ください。なお漢字は、常用漢字のみ入力してください。</t>
    <rPh sb="0" eb="2">
      <t>ニュウリョク</t>
    </rPh>
    <rPh sb="6" eb="7">
      <t>マエ</t>
    </rPh>
    <rPh sb="10" eb="12">
      <t>キニュウ</t>
    </rPh>
    <rPh sb="12" eb="13">
      <t>レイ</t>
    </rPh>
    <rPh sb="20" eb="22">
      <t>ニュウリョク</t>
    </rPh>
    <rPh sb="22" eb="24">
      <t>ホウホウ</t>
    </rPh>
    <rPh sb="26" eb="28">
      <t>カクニン</t>
    </rPh>
    <phoneticPr fontId="2"/>
  </si>
  <si>
    <r>
      <t>【記入例】</t>
    </r>
    <r>
      <rPr>
        <b/>
        <sz val="18"/>
        <rFont val="游ゴシック"/>
        <family val="3"/>
        <charset val="128"/>
      </rPr>
      <t>2026年度 通関士養成講座 申込フォーム　</t>
    </r>
    <rPh sb="9" eb="10">
      <t>ネン</t>
    </rPh>
    <rPh sb="17" eb="19">
      <t>コウザ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</si>
</sst>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名&quot;"/>
    <numFmt numFmtId="177" formatCode="#,##0_ "/>
    <numFmt numFmtId="178" formatCode="0_);[Red]\(0\)"/>
    <numFmt numFmtId="179" formatCode="yyyy&quot;年&quot;m&quot;月&quot;d&quot;日&quot;;@"/>
    <numFmt numFmtId="180" formatCode="yyyy/mm/dd"/>
  </numFmts>
  <fonts count="3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6"/>
      <color indexed="9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2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2"/>
      <color indexed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6"/>
      <name val="游ゴシック"/>
      <family val="3"/>
      <charset val="128"/>
    </font>
    <font>
      <b/>
      <sz val="10"/>
      <color indexed="13"/>
      <name val="游ゴシック"/>
      <family val="3"/>
      <charset val="128"/>
    </font>
    <font>
      <b/>
      <sz val="8"/>
      <color indexed="13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8"/>
      <color indexed="1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4"/>
      <name val="游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7" fillId="0" borderId="0" xfId="0" applyFont="1"/>
    <xf numFmtId="0" fontId="4" fillId="7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7" borderId="3" xfId="0" applyFont="1" applyFill="1" applyBorder="1" applyAlignment="1">
      <alignment vertical="center"/>
    </xf>
    <xf numFmtId="0" fontId="5" fillId="7" borderId="3" xfId="0" applyFont="1" applyFill="1" applyBorder="1"/>
    <xf numFmtId="38" fontId="5" fillId="7" borderId="3" xfId="1" applyFont="1" applyFill="1" applyBorder="1" applyAlignment="1"/>
    <xf numFmtId="0" fontId="4" fillId="7" borderId="3" xfId="0" applyFont="1" applyFill="1" applyBorder="1"/>
    <xf numFmtId="38" fontId="5" fillId="7" borderId="3" xfId="1" applyFont="1" applyFill="1" applyBorder="1">
      <alignment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5" fillId="8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8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 applyProtection="1">
      <alignment vertical="center"/>
      <protection locked="0"/>
    </xf>
    <xf numFmtId="180" fontId="13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178" fontId="18" fillId="8" borderId="7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3" xfId="0" quotePrefix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shrinkToFit="1"/>
    </xf>
    <xf numFmtId="0" fontId="23" fillId="5" borderId="3" xfId="0" quotePrefix="1" applyFont="1" applyFill="1" applyBorder="1" applyAlignment="1">
      <alignment horizontal="center" vertical="center"/>
    </xf>
    <xf numFmtId="0" fontId="20" fillId="2" borderId="3" xfId="0" quotePrefix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176" fontId="25" fillId="3" borderId="3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quotePrefix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12" fillId="0" borderId="3" xfId="0" applyNumberFormat="1" applyFont="1" applyBorder="1" applyAlignment="1" applyProtection="1">
      <alignment vertical="center"/>
      <protection locked="0"/>
    </xf>
    <xf numFmtId="180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177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49" fontId="12" fillId="9" borderId="2" xfId="0" applyNumberFormat="1" applyFont="1" applyFill="1" applyBorder="1" applyAlignment="1" applyProtection="1">
      <alignment vertical="center"/>
      <protection locked="0"/>
    </xf>
    <xf numFmtId="49" fontId="12" fillId="9" borderId="3" xfId="0" applyNumberFormat="1" applyFont="1" applyFill="1" applyBorder="1" applyAlignment="1" applyProtection="1">
      <alignment vertical="center"/>
      <protection locked="0"/>
    </xf>
    <xf numFmtId="49" fontId="12" fillId="9" borderId="2" xfId="0" applyNumberFormat="1" applyFont="1" applyFill="1" applyBorder="1" applyAlignment="1" applyProtection="1">
      <alignment horizontal="center" vertical="center"/>
      <protection locked="0"/>
    </xf>
    <xf numFmtId="49" fontId="12" fillId="9" borderId="3" xfId="0" applyNumberFormat="1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179" fontId="13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13" fillId="0" borderId="0" xfId="0" applyFont="1" applyAlignment="1">
      <alignment horizontal="left" vertical="center" indent="3"/>
    </xf>
    <xf numFmtId="0" fontId="12" fillId="0" borderId="7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180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vertical="center" shrinkToFit="1"/>
    </xf>
    <xf numFmtId="49" fontId="12" fillId="11" borderId="5" xfId="0" applyNumberFormat="1" applyFont="1" applyFill="1" applyBorder="1" applyAlignment="1">
      <alignment horizontal="center" vertical="center" textRotation="255"/>
    </xf>
    <xf numFmtId="49" fontId="12" fillId="11" borderId="5" xfId="0" applyNumberFormat="1" applyFont="1" applyFill="1" applyBorder="1" applyAlignment="1">
      <alignment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 shrinkToFit="1"/>
    </xf>
    <xf numFmtId="49" fontId="12" fillId="0" borderId="5" xfId="0" applyNumberFormat="1" applyFont="1" applyBorder="1" applyAlignment="1">
      <alignment vertical="center"/>
    </xf>
    <xf numFmtId="49" fontId="12" fillId="10" borderId="3" xfId="0" applyNumberFormat="1" applyFont="1" applyFill="1" applyBorder="1" applyAlignment="1">
      <alignment vertical="center"/>
    </xf>
    <xf numFmtId="49" fontId="12" fillId="10" borderId="3" xfId="0" applyNumberFormat="1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12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 applyProtection="1">
      <alignment horizontal="left" vertical="center"/>
      <protection locked="0"/>
    </xf>
    <xf numFmtId="49" fontId="12" fillId="13" borderId="2" xfId="0" applyNumberFormat="1" applyFont="1" applyFill="1" applyBorder="1" applyAlignment="1">
      <alignment vertical="center"/>
    </xf>
    <xf numFmtId="49" fontId="12" fillId="13" borderId="2" xfId="0" applyNumberFormat="1" applyFont="1" applyFill="1" applyBorder="1" applyAlignment="1">
      <alignment horizontal="center" vertical="center"/>
    </xf>
    <xf numFmtId="49" fontId="12" fillId="13" borderId="3" xfId="0" applyNumberFormat="1" applyFont="1" applyFill="1" applyBorder="1" applyAlignment="1">
      <alignment vertical="center"/>
    </xf>
    <xf numFmtId="49" fontId="12" fillId="10" borderId="3" xfId="0" applyNumberFormat="1" applyFont="1" applyFill="1" applyBorder="1" applyAlignment="1">
      <alignment horizontal="left" vertical="center"/>
    </xf>
    <xf numFmtId="0" fontId="13" fillId="11" borderId="5" xfId="0" applyFont="1" applyFill="1" applyBorder="1" applyAlignment="1">
      <alignment horizontal="left" vertical="center"/>
    </xf>
    <xf numFmtId="49" fontId="12" fillId="0" borderId="5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vertical="center"/>
      <protection locked="0"/>
    </xf>
    <xf numFmtId="49" fontId="13" fillId="0" borderId="3" xfId="0" applyNumberFormat="1" applyFont="1" applyBorder="1" applyAlignment="1" applyProtection="1">
      <alignment vertical="center"/>
      <protection locked="0"/>
    </xf>
    <xf numFmtId="49" fontId="13" fillId="0" borderId="1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0" fontId="30" fillId="0" borderId="4" xfId="0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0" fillId="0" borderId="6" xfId="0" applyFont="1" applyBorder="1" applyAlignment="1" applyProtection="1">
      <alignment horizontal="center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2" fillId="0" borderId="3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44"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</patternFill>
      </fill>
    </dxf>
    <dxf>
      <fill>
        <patternFill>
          <bgColor rgb="FFFF99FF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rgb="FFFF99FF"/>
        </patternFill>
      </fill>
    </dxf>
  </dxfs>
  <tableStyles count="0" defaultTableStyle="TableStyleMedium9" defaultPivotStyle="PivotStyleLight16"/>
  <colors>
    <mruColors>
      <color rgb="FFFF99FF"/>
      <color rgb="FFFF99CC"/>
      <color rgb="FFFF66FF"/>
      <color rgb="FFFF66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13117</xdr:colOff>
      <xdr:row>4</xdr:row>
      <xdr:rowOff>10766</xdr:rowOff>
    </xdr:from>
    <xdr:to>
      <xdr:col>14</xdr:col>
      <xdr:colOff>310074</xdr:colOff>
      <xdr:row>14</xdr:row>
      <xdr:rowOff>37272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46BA26A0-17BB-4510-926C-3DD110835235}"/>
            </a:ext>
          </a:extLst>
        </xdr:cNvPr>
        <xdr:cNvGrpSpPr/>
      </xdr:nvGrpSpPr>
      <xdr:grpSpPr>
        <a:xfrm>
          <a:off x="8720088" y="1221001"/>
          <a:ext cx="6650692" cy="2133212"/>
          <a:chOff x="7774319" y="-59999"/>
          <a:chExt cx="6648450" cy="1886613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245D6CDF-A50A-0807-0F9D-E33427A10738}"/>
              </a:ext>
            </a:extLst>
          </xdr:cNvPr>
          <xdr:cNvSpPr/>
        </xdr:nvSpPr>
        <xdr:spPr>
          <a:xfrm>
            <a:off x="7774319" y="-59999"/>
            <a:ext cx="6648450" cy="1886613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200" b="1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</a:t>
            </a:r>
            <a:r>
              <a:rPr kumimoji="1" lang="ja-JP" altLang="en-US" sz="1200" b="1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この「記入例」シートではなく、必ず</a:t>
            </a:r>
            <a:r>
              <a:rPr kumimoji="1" lang="ja-JP" altLang="en-US" sz="1200" b="1" u="sng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「団体申込フォーム」シート</a:t>
            </a:r>
            <a:r>
              <a:rPr kumimoji="1" lang="ja-JP" altLang="en-US" sz="1200" b="1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に入力してください。</a:t>
            </a: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　　　　　　　　　　　 　　　　　　　  は必須項目となりますので、漏れなくご入力ください。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・以下のセルはプルダウンメニューになっています。入力ではなく、プルダウンリストよりご選択ください。</a:t>
            </a: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100" b="1" u="sng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講座名称・都道府県・年齢・性別・送付先</a:t>
            </a:r>
            <a:r>
              <a:rPr kumimoji="1" lang="ja-JP" altLang="ja-JP" sz="1100" b="1" u="sng">
                <a:solidFill>
                  <a:sysClr val="windowText" lastClr="000000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（項目名に▼がついているもの）</a:t>
            </a:r>
            <a:endParaRPr kumimoji="1" lang="ja-JP" altLang="en-US" sz="1100" b="1" u="sng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・漢字は、</a:t>
            </a:r>
            <a:r>
              <a:rPr kumimoji="1" lang="ja-JP" altLang="en-US" sz="1100" b="1" u="sng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常用漢字のみ入力</a:t>
            </a:r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してください。（旧字体や中国語の簡体字等は入力をお控えください）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お申込み確認メール上で文字化けする場合があります。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94B2B261-91A9-440E-C890-5AFC02746F27}"/>
              </a:ext>
            </a:extLst>
          </xdr:cNvPr>
          <xdr:cNvSpPr txBox="1"/>
        </xdr:nvSpPr>
        <xdr:spPr>
          <a:xfrm>
            <a:off x="8004312" y="279970"/>
            <a:ext cx="1700823" cy="224513"/>
          </a:xfrm>
          <a:prstGeom prst="rect">
            <a:avLst/>
          </a:prstGeom>
          <a:solidFill>
            <a:srgbClr val="FF99FF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100" b="1" kern="12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ピンク色で表示された欄</a:t>
            </a:r>
          </a:p>
        </xdr:txBody>
      </xdr:sp>
    </xdr:grpSp>
    <xdr:clientData/>
  </xdr:twoCellAnchor>
  <xdr:twoCellAnchor>
    <xdr:from>
      <xdr:col>5</xdr:col>
      <xdr:colOff>107432</xdr:colOff>
      <xdr:row>18</xdr:row>
      <xdr:rowOff>230286</xdr:rowOff>
    </xdr:from>
    <xdr:to>
      <xdr:col>8</xdr:col>
      <xdr:colOff>1161720</xdr:colOff>
      <xdr:row>19</xdr:row>
      <xdr:rowOff>213366</xdr:rowOff>
    </xdr:to>
    <xdr:sp macro="" textlink="">
      <xdr:nvSpPr>
        <xdr:cNvPr id="32" name="吹き出し: 線 31">
          <a:extLst>
            <a:ext uri="{FF2B5EF4-FFF2-40B4-BE49-F238E27FC236}">
              <a16:creationId xmlns:a16="http://schemas.microsoft.com/office/drawing/2014/main" id="{95AE47F9-47FB-474F-9D78-36C93AF2C07B}"/>
            </a:ext>
          </a:extLst>
        </xdr:cNvPr>
        <xdr:cNvSpPr/>
      </xdr:nvSpPr>
      <xdr:spPr>
        <a:xfrm>
          <a:off x="6525817" y="4296728"/>
          <a:ext cx="1977480" cy="224869"/>
        </a:xfrm>
        <a:prstGeom prst="borderCallout1">
          <a:avLst>
            <a:gd name="adj1" fmla="val 37083"/>
            <a:gd name="adj2" fmla="val 439"/>
            <a:gd name="adj3" fmla="val 51637"/>
            <a:gd name="adj4" fmla="val -12561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人数・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949272</xdr:colOff>
      <xdr:row>21</xdr:row>
      <xdr:rowOff>193222</xdr:rowOff>
    </xdr:from>
    <xdr:to>
      <xdr:col>8</xdr:col>
      <xdr:colOff>969978</xdr:colOff>
      <xdr:row>22</xdr:row>
      <xdr:rowOff>152529</xdr:rowOff>
    </xdr:to>
    <xdr:sp macro="" textlink="">
      <xdr:nvSpPr>
        <xdr:cNvPr id="33" name="吹き出し: 線 32">
          <a:extLst>
            <a:ext uri="{FF2B5EF4-FFF2-40B4-BE49-F238E27FC236}">
              <a16:creationId xmlns:a16="http://schemas.microsoft.com/office/drawing/2014/main" id="{2D9B0D2A-87F4-412F-BC79-EEB8DAD3CDCF}"/>
            </a:ext>
          </a:extLst>
        </xdr:cNvPr>
        <xdr:cNvSpPr/>
      </xdr:nvSpPr>
      <xdr:spPr>
        <a:xfrm>
          <a:off x="4173118" y="4985030"/>
          <a:ext cx="4138437" cy="245057"/>
        </a:xfrm>
        <a:prstGeom prst="borderCallout1">
          <a:avLst>
            <a:gd name="adj1" fmla="val 48303"/>
            <a:gd name="adj2" fmla="val 164"/>
            <a:gd name="adj3" fmla="val 167017"/>
            <a:gd name="adj4" fmla="val -28079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お名前の入力欄では、姓と名の間に全角スペースをご入力ください。</a:t>
          </a:r>
        </a:p>
      </xdr:txBody>
    </xdr:sp>
    <xdr:clientData/>
  </xdr:twoCellAnchor>
  <xdr:twoCellAnchor>
    <xdr:from>
      <xdr:col>5</xdr:col>
      <xdr:colOff>250070</xdr:colOff>
      <xdr:row>1</xdr:row>
      <xdr:rowOff>156882</xdr:rowOff>
    </xdr:from>
    <xdr:to>
      <xdr:col>9</xdr:col>
      <xdr:colOff>878720</xdr:colOff>
      <xdr:row>3</xdr:row>
      <xdr:rowOff>161240</xdr:rowOff>
    </xdr:to>
    <xdr:sp macro="" textlink="">
      <xdr:nvSpPr>
        <xdr:cNvPr id="34" name="吹き出し: 線 33">
          <a:extLst>
            <a:ext uri="{FF2B5EF4-FFF2-40B4-BE49-F238E27FC236}">
              <a16:creationId xmlns:a16="http://schemas.microsoft.com/office/drawing/2014/main" id="{E569B2EA-1D09-4153-9B7E-4325E1A312A1}"/>
            </a:ext>
          </a:extLst>
        </xdr:cNvPr>
        <xdr:cNvSpPr/>
      </xdr:nvSpPr>
      <xdr:spPr>
        <a:xfrm>
          <a:off x="6659835" y="638735"/>
          <a:ext cx="2925856" cy="486211"/>
        </a:xfrm>
        <a:prstGeom prst="borderCallout1">
          <a:avLst>
            <a:gd name="adj1" fmla="val 50374"/>
            <a:gd name="adj2" fmla="val 59"/>
            <a:gd name="adj3" fmla="val 129305"/>
            <a:gd name="adj4" fmla="val -11549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クリックするとプルダウンボタンが表示されます。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団体申込を行う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講座名称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をご選択ください。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18037</xdr:colOff>
      <xdr:row>15</xdr:row>
      <xdr:rowOff>229915</xdr:rowOff>
    </xdr:from>
    <xdr:to>
      <xdr:col>13</xdr:col>
      <xdr:colOff>1408131</xdr:colOff>
      <xdr:row>22</xdr:row>
      <xdr:rowOff>99366</xdr:rowOff>
    </xdr:to>
    <xdr:sp macro="" textlink="">
      <xdr:nvSpPr>
        <xdr:cNvPr id="35" name="吹き出し: 線 34">
          <a:extLst>
            <a:ext uri="{FF2B5EF4-FFF2-40B4-BE49-F238E27FC236}">
              <a16:creationId xmlns:a16="http://schemas.microsoft.com/office/drawing/2014/main" id="{CF2A560C-B12C-480C-BFDD-BF6FD35CD903}"/>
            </a:ext>
          </a:extLst>
        </xdr:cNvPr>
        <xdr:cNvSpPr/>
      </xdr:nvSpPr>
      <xdr:spPr>
        <a:xfrm>
          <a:off x="8744402" y="3812780"/>
          <a:ext cx="6013383" cy="1364144"/>
        </a:xfrm>
        <a:prstGeom prst="borderCallout1">
          <a:avLst>
            <a:gd name="adj1" fmla="val 52667"/>
            <a:gd name="adj2" fmla="val 88"/>
            <a:gd name="adj3" fmla="val 120331"/>
            <a:gd name="adj4" fmla="val -6636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送付先は、各受講者に対して以下の通り個別に選択、入力してください。　　　　　　　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・会社情報と同じ場合は「会社情報と同じ」を選択します。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・会社情報と異なる場合は「別途指定」を選択の上、送付先の「社名」から「</a:t>
          </a:r>
          <a:r>
            <a:rPr kumimoji="1" lang="en-US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」までを入力します。</a:t>
          </a:r>
        </a:p>
        <a:p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送付先が個人宅の場合は社名・部署名欄をブランクにしてください</a:t>
          </a:r>
          <a:r>
            <a:rPr kumimoji="1" lang="ja-JP" altLang="en-US" sz="1000" b="0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  <xdr:twoCellAnchor>
    <xdr:from>
      <xdr:col>14</xdr:col>
      <xdr:colOff>17827</xdr:colOff>
      <xdr:row>15</xdr:row>
      <xdr:rowOff>233278</xdr:rowOff>
    </xdr:from>
    <xdr:to>
      <xdr:col>16</xdr:col>
      <xdr:colOff>876800</xdr:colOff>
      <xdr:row>16</xdr:row>
      <xdr:rowOff>224117</xdr:rowOff>
    </xdr:to>
    <xdr:sp macro="" textlink="">
      <xdr:nvSpPr>
        <xdr:cNvPr id="36" name="吹き出し: 線 35">
          <a:extLst>
            <a:ext uri="{FF2B5EF4-FFF2-40B4-BE49-F238E27FC236}">
              <a16:creationId xmlns:a16="http://schemas.microsoft.com/office/drawing/2014/main" id="{409A26B0-FFC8-4EB6-B7EE-8E4AA449A7BF}"/>
            </a:ext>
          </a:extLst>
        </xdr:cNvPr>
        <xdr:cNvSpPr/>
      </xdr:nvSpPr>
      <xdr:spPr>
        <a:xfrm>
          <a:off x="15118615" y="3816143"/>
          <a:ext cx="3489339" cy="232628"/>
        </a:xfrm>
        <a:prstGeom prst="borderCallout1">
          <a:avLst>
            <a:gd name="adj1" fmla="val 99968"/>
            <a:gd name="adj2" fmla="val 78992"/>
            <a:gd name="adj3" fmla="val 715515"/>
            <a:gd name="adj4" fmla="val 168957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各受講者の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個人メールアドレス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をご入力ください。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1665367</xdr:colOff>
      <xdr:row>19</xdr:row>
      <xdr:rowOff>213005</xdr:rowOff>
    </xdr:from>
    <xdr:to>
      <xdr:col>5</xdr:col>
      <xdr:colOff>866732</xdr:colOff>
      <xdr:row>22</xdr:row>
      <xdr:rowOff>66466</xdr:rowOff>
    </xdr:to>
    <xdr:sp macro="" textlink="">
      <xdr:nvSpPr>
        <xdr:cNvPr id="37" name="フリーフォーム: 図形 36">
          <a:extLst>
            <a:ext uri="{FF2B5EF4-FFF2-40B4-BE49-F238E27FC236}">
              <a16:creationId xmlns:a16="http://schemas.microsoft.com/office/drawing/2014/main" id="{3641CFD9-EB11-46F9-B3C2-9910030C0FB8}"/>
            </a:ext>
          </a:extLst>
        </xdr:cNvPr>
        <xdr:cNvSpPr/>
      </xdr:nvSpPr>
      <xdr:spPr>
        <a:xfrm>
          <a:off x="3167386" y="4521236"/>
          <a:ext cx="4117731" cy="622788"/>
        </a:xfrm>
        <a:custGeom>
          <a:avLst/>
          <a:gdLst>
            <a:gd name="connsiteX0" fmla="*/ 0 w 4117731"/>
            <a:gd name="connsiteY0" fmla="*/ 622788 h 622788"/>
            <a:gd name="connsiteX1" fmla="*/ 732692 w 4117731"/>
            <a:gd name="connsiteY1" fmla="*/ 381000 h 622788"/>
            <a:gd name="connsiteX2" fmla="*/ 3238500 w 4117731"/>
            <a:gd name="connsiteY2" fmla="*/ 337038 h 622788"/>
            <a:gd name="connsiteX3" fmla="*/ 4117731 w 4117731"/>
            <a:gd name="connsiteY3" fmla="*/ 0 h 622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117731" h="622788">
              <a:moveTo>
                <a:pt x="0" y="622788"/>
              </a:moveTo>
              <a:cubicBezTo>
                <a:pt x="96471" y="525706"/>
                <a:pt x="192942" y="428625"/>
                <a:pt x="732692" y="381000"/>
              </a:cubicBezTo>
              <a:cubicBezTo>
                <a:pt x="1272442" y="333375"/>
                <a:pt x="2674327" y="400538"/>
                <a:pt x="3238500" y="337038"/>
              </a:cubicBezTo>
              <a:cubicBezTo>
                <a:pt x="3802673" y="273538"/>
                <a:pt x="3960202" y="136769"/>
                <a:pt x="4117731" y="0"/>
              </a:cubicBezTo>
            </a:path>
          </a:pathLst>
        </a:custGeom>
        <a:noFill/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6221</xdr:colOff>
      <xdr:row>4</xdr:row>
      <xdr:rowOff>10766</xdr:rowOff>
    </xdr:from>
    <xdr:to>
      <xdr:col>14</xdr:col>
      <xdr:colOff>303178</xdr:colOff>
      <xdr:row>14</xdr:row>
      <xdr:rowOff>37272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6C4485F2-7B9C-45EB-84AA-37AA31A5B648}"/>
            </a:ext>
          </a:extLst>
        </xdr:cNvPr>
        <xdr:cNvGrpSpPr/>
      </xdr:nvGrpSpPr>
      <xdr:grpSpPr>
        <a:xfrm>
          <a:off x="8713192" y="1209795"/>
          <a:ext cx="6650692" cy="2133212"/>
          <a:chOff x="7774319" y="-59999"/>
          <a:chExt cx="6648450" cy="1886613"/>
        </a:xfrm>
      </xdr:grpSpPr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5396E4B0-60C4-9F34-9276-A5E700186EEC}"/>
              </a:ext>
            </a:extLst>
          </xdr:cNvPr>
          <xdr:cNvSpPr/>
        </xdr:nvSpPr>
        <xdr:spPr>
          <a:xfrm>
            <a:off x="7774319" y="-59999"/>
            <a:ext cx="6648450" cy="1886613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200" b="1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　　　　　　　　　　　 　　　　　　　  は必須項目となりますので、漏れなくご入力ください。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・以下のセルはプルダウンメニューになっています。入力ではなく、プルダウンリストよりご選択ください。</a:t>
            </a: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100" b="1" u="sng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講座名称・都道府県・年齢・性別・送付先</a:t>
            </a:r>
            <a:r>
              <a:rPr kumimoji="1" lang="ja-JP" altLang="ja-JP" sz="1100" b="1" u="sng">
                <a:solidFill>
                  <a:sysClr val="windowText" lastClr="000000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（項目名に▼がついているもの）</a:t>
            </a:r>
            <a:endParaRPr kumimoji="1" lang="ja-JP" altLang="en-US" sz="1100" b="1" u="sng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・漢字は、</a:t>
            </a:r>
            <a:r>
              <a:rPr kumimoji="1" lang="ja-JP" altLang="en-US" sz="1100" b="1" u="sng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常用漢字のみ入力</a:t>
            </a:r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してください。（旧字体や中国語の簡体字等は入力をお控えください）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お申込み確認メール上で文字化けする場合があります。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5925219C-5A88-E18D-CFA8-3C5B985B8A41}"/>
              </a:ext>
            </a:extLst>
          </xdr:cNvPr>
          <xdr:cNvSpPr txBox="1"/>
        </xdr:nvSpPr>
        <xdr:spPr>
          <a:xfrm>
            <a:off x="8004312" y="279970"/>
            <a:ext cx="1700823" cy="224513"/>
          </a:xfrm>
          <a:prstGeom prst="rect">
            <a:avLst/>
          </a:prstGeom>
          <a:solidFill>
            <a:srgbClr val="FF99FF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100" b="1" kern="12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ピンク色で表示された欄</a:t>
            </a:r>
          </a:p>
        </xdr:txBody>
      </xdr:sp>
    </xdr:grpSp>
    <xdr:clientData/>
  </xdr:twoCellAnchor>
  <xdr:twoCellAnchor>
    <xdr:from>
      <xdr:col>5</xdr:col>
      <xdr:colOff>100536</xdr:colOff>
      <xdr:row>18</xdr:row>
      <xdr:rowOff>230286</xdr:rowOff>
    </xdr:from>
    <xdr:to>
      <xdr:col>8</xdr:col>
      <xdr:colOff>1154824</xdr:colOff>
      <xdr:row>19</xdr:row>
      <xdr:rowOff>213366</xdr:rowOff>
    </xdr:to>
    <xdr:sp macro="" textlink="">
      <xdr:nvSpPr>
        <xdr:cNvPr id="41" name="吹き出し: 線 40">
          <a:extLst>
            <a:ext uri="{FF2B5EF4-FFF2-40B4-BE49-F238E27FC236}">
              <a16:creationId xmlns:a16="http://schemas.microsoft.com/office/drawing/2014/main" id="{222BB771-2509-4A41-8548-2A6962370103}"/>
            </a:ext>
          </a:extLst>
        </xdr:cNvPr>
        <xdr:cNvSpPr/>
      </xdr:nvSpPr>
      <xdr:spPr>
        <a:xfrm>
          <a:off x="6510301" y="4241992"/>
          <a:ext cx="1973170" cy="218403"/>
        </a:xfrm>
        <a:prstGeom prst="borderCallout1">
          <a:avLst>
            <a:gd name="adj1" fmla="val 37083"/>
            <a:gd name="adj2" fmla="val 439"/>
            <a:gd name="adj3" fmla="val 51637"/>
            <a:gd name="adj4" fmla="val -12561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人数・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942376</xdr:colOff>
      <xdr:row>21</xdr:row>
      <xdr:rowOff>193222</xdr:rowOff>
    </xdr:from>
    <xdr:to>
      <xdr:col>8</xdr:col>
      <xdr:colOff>963082</xdr:colOff>
      <xdr:row>22</xdr:row>
      <xdr:rowOff>152529</xdr:rowOff>
    </xdr:to>
    <xdr:sp macro="" textlink="">
      <xdr:nvSpPr>
        <xdr:cNvPr id="42" name="吹き出し: 線 41">
          <a:extLst>
            <a:ext uri="{FF2B5EF4-FFF2-40B4-BE49-F238E27FC236}">
              <a16:creationId xmlns:a16="http://schemas.microsoft.com/office/drawing/2014/main" id="{4739DCA9-ECF8-40C1-AD10-6601AA4BA026}"/>
            </a:ext>
          </a:extLst>
        </xdr:cNvPr>
        <xdr:cNvSpPr/>
      </xdr:nvSpPr>
      <xdr:spPr>
        <a:xfrm>
          <a:off x="4158464" y="4910898"/>
          <a:ext cx="4133265" cy="250660"/>
        </a:xfrm>
        <a:prstGeom prst="borderCallout1">
          <a:avLst>
            <a:gd name="adj1" fmla="val 48303"/>
            <a:gd name="adj2" fmla="val 164"/>
            <a:gd name="adj3" fmla="val 167017"/>
            <a:gd name="adj4" fmla="val -28079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お名前の入力欄では、姓と名の間に全角スペースをご入力ください。</a:t>
          </a:r>
        </a:p>
      </xdr:txBody>
    </xdr:sp>
    <xdr:clientData/>
  </xdr:twoCellAnchor>
  <xdr:twoCellAnchor>
    <xdr:from>
      <xdr:col>5</xdr:col>
      <xdr:colOff>243174</xdr:colOff>
      <xdr:row>2</xdr:row>
      <xdr:rowOff>0</xdr:rowOff>
    </xdr:from>
    <xdr:to>
      <xdr:col>9</xdr:col>
      <xdr:colOff>871824</xdr:colOff>
      <xdr:row>3</xdr:row>
      <xdr:rowOff>161240</xdr:rowOff>
    </xdr:to>
    <xdr:sp macro="" textlink="">
      <xdr:nvSpPr>
        <xdr:cNvPr id="43" name="吹き出し: 線 42">
          <a:extLst>
            <a:ext uri="{FF2B5EF4-FFF2-40B4-BE49-F238E27FC236}">
              <a16:creationId xmlns:a16="http://schemas.microsoft.com/office/drawing/2014/main" id="{69A3D449-6943-490B-BFF9-5D116C0974B0}"/>
            </a:ext>
          </a:extLst>
        </xdr:cNvPr>
        <xdr:cNvSpPr/>
      </xdr:nvSpPr>
      <xdr:spPr>
        <a:xfrm>
          <a:off x="6652939" y="627529"/>
          <a:ext cx="2925856" cy="486211"/>
        </a:xfrm>
        <a:prstGeom prst="borderCallout1">
          <a:avLst>
            <a:gd name="adj1" fmla="val 50374"/>
            <a:gd name="adj2" fmla="val 59"/>
            <a:gd name="adj3" fmla="val 129305"/>
            <a:gd name="adj4" fmla="val -11549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クリックするとプルダウンボタンが表示されます。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団体申込を行う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講座名称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をご選択ください。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11141</xdr:colOff>
      <xdr:row>15</xdr:row>
      <xdr:rowOff>229915</xdr:rowOff>
    </xdr:from>
    <xdr:to>
      <xdr:col>13</xdr:col>
      <xdr:colOff>1401235</xdr:colOff>
      <xdr:row>22</xdr:row>
      <xdr:rowOff>99366</xdr:rowOff>
    </xdr:to>
    <xdr:sp macro="" textlink="">
      <xdr:nvSpPr>
        <xdr:cNvPr id="44" name="吹き出し: 線 43">
          <a:extLst>
            <a:ext uri="{FF2B5EF4-FFF2-40B4-BE49-F238E27FC236}">
              <a16:creationId xmlns:a16="http://schemas.microsoft.com/office/drawing/2014/main" id="{D35BB888-C8DD-4767-8C22-E6AC179B3455}"/>
            </a:ext>
          </a:extLst>
        </xdr:cNvPr>
        <xdr:cNvSpPr/>
      </xdr:nvSpPr>
      <xdr:spPr>
        <a:xfrm>
          <a:off x="8718112" y="3770974"/>
          <a:ext cx="5995711" cy="1337421"/>
        </a:xfrm>
        <a:prstGeom prst="borderCallout1">
          <a:avLst>
            <a:gd name="adj1" fmla="val 52667"/>
            <a:gd name="adj2" fmla="val 88"/>
            <a:gd name="adj3" fmla="val 120331"/>
            <a:gd name="adj4" fmla="val -6636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送付先は、各受講者に対して以下の通り個別に選択、入力してください。　　　　　　　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・会社情報と同じ場合は「会社情報と同じ」を選択します。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・会社情報と異なる場合は「別途指定」を選択の上、送付先の「社名」から「</a:t>
          </a:r>
          <a:r>
            <a:rPr kumimoji="1" lang="en-US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」までを入力します。</a:t>
          </a:r>
        </a:p>
        <a:p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送付先が個人宅の場合は社名・部署名欄をブランクにしてください</a:t>
          </a:r>
          <a:r>
            <a:rPr kumimoji="1" lang="ja-JP" altLang="en-US" sz="1000" b="0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  <xdr:twoCellAnchor>
    <xdr:from>
      <xdr:col>14</xdr:col>
      <xdr:colOff>10931</xdr:colOff>
      <xdr:row>15</xdr:row>
      <xdr:rowOff>233278</xdr:rowOff>
    </xdr:from>
    <xdr:to>
      <xdr:col>16</xdr:col>
      <xdr:colOff>869904</xdr:colOff>
      <xdr:row>16</xdr:row>
      <xdr:rowOff>224117</xdr:rowOff>
    </xdr:to>
    <xdr:sp macro="" textlink="">
      <xdr:nvSpPr>
        <xdr:cNvPr id="45" name="吹き出し: 線 44">
          <a:extLst>
            <a:ext uri="{FF2B5EF4-FFF2-40B4-BE49-F238E27FC236}">
              <a16:creationId xmlns:a16="http://schemas.microsoft.com/office/drawing/2014/main" id="{992032FD-AB9B-40F4-A204-F697F675C2BF}"/>
            </a:ext>
          </a:extLst>
        </xdr:cNvPr>
        <xdr:cNvSpPr/>
      </xdr:nvSpPr>
      <xdr:spPr>
        <a:xfrm>
          <a:off x="15071637" y="3774337"/>
          <a:ext cx="3481149" cy="226162"/>
        </a:xfrm>
        <a:prstGeom prst="borderCallout1">
          <a:avLst>
            <a:gd name="adj1" fmla="val 99968"/>
            <a:gd name="adj2" fmla="val 78992"/>
            <a:gd name="adj3" fmla="val 715515"/>
            <a:gd name="adj4" fmla="val 168957"/>
          </a:avLst>
        </a:prstGeom>
        <a:solidFill>
          <a:schemeClr val="bg1">
            <a:lumMod val="95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各受講者の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個人メールアドレス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をご入力ください。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1658471</xdr:colOff>
      <xdr:row>19</xdr:row>
      <xdr:rowOff>213005</xdr:rowOff>
    </xdr:from>
    <xdr:to>
      <xdr:col>5</xdr:col>
      <xdr:colOff>859836</xdr:colOff>
      <xdr:row>22</xdr:row>
      <xdr:rowOff>66466</xdr:rowOff>
    </xdr:to>
    <xdr:sp macro="" textlink="">
      <xdr:nvSpPr>
        <xdr:cNvPr id="46" name="フリーフォーム: 図形 45">
          <a:extLst>
            <a:ext uri="{FF2B5EF4-FFF2-40B4-BE49-F238E27FC236}">
              <a16:creationId xmlns:a16="http://schemas.microsoft.com/office/drawing/2014/main" id="{A62FB27C-EFE5-4869-9484-763397CC3763}"/>
            </a:ext>
          </a:extLst>
        </xdr:cNvPr>
        <xdr:cNvSpPr/>
      </xdr:nvSpPr>
      <xdr:spPr>
        <a:xfrm>
          <a:off x="3148853" y="4460034"/>
          <a:ext cx="4120748" cy="615461"/>
        </a:xfrm>
        <a:custGeom>
          <a:avLst/>
          <a:gdLst>
            <a:gd name="connsiteX0" fmla="*/ 0 w 4117731"/>
            <a:gd name="connsiteY0" fmla="*/ 622788 h 622788"/>
            <a:gd name="connsiteX1" fmla="*/ 732692 w 4117731"/>
            <a:gd name="connsiteY1" fmla="*/ 381000 h 622788"/>
            <a:gd name="connsiteX2" fmla="*/ 3238500 w 4117731"/>
            <a:gd name="connsiteY2" fmla="*/ 337038 h 622788"/>
            <a:gd name="connsiteX3" fmla="*/ 4117731 w 4117731"/>
            <a:gd name="connsiteY3" fmla="*/ 0 h 622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117731" h="622788">
              <a:moveTo>
                <a:pt x="0" y="622788"/>
              </a:moveTo>
              <a:cubicBezTo>
                <a:pt x="96471" y="525706"/>
                <a:pt x="192942" y="428625"/>
                <a:pt x="732692" y="381000"/>
              </a:cubicBezTo>
              <a:cubicBezTo>
                <a:pt x="1272442" y="333375"/>
                <a:pt x="2674327" y="400538"/>
                <a:pt x="3238500" y="337038"/>
              </a:cubicBezTo>
              <a:cubicBezTo>
                <a:pt x="3802673" y="273538"/>
                <a:pt x="3960202" y="136769"/>
                <a:pt x="4117731" y="0"/>
              </a:cubicBezTo>
            </a:path>
          </a:pathLst>
        </a:custGeom>
        <a:noFill/>
        <a:ln w="12700"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U52"/>
  <sheetViews>
    <sheetView zoomScale="85" zoomScaleNormal="85" zoomScalePageLayoutView="70" workbookViewId="0">
      <selection activeCell="C5" sqref="C5:E5"/>
    </sheetView>
  </sheetViews>
  <sheetFormatPr defaultColWidth="9.140625" defaultRowHeight="18.75" x14ac:dyDescent="0.15"/>
  <cols>
    <col min="1" max="1" width="1.7109375" style="14" customWidth="1"/>
    <col min="2" max="2" width="20.7109375" style="14" customWidth="1"/>
    <col min="3" max="3" width="25.85546875" style="14" customWidth="1"/>
    <col min="4" max="4" width="22.5703125" style="14" customWidth="1"/>
    <col min="5" max="5" width="25.42578125" style="14" customWidth="1"/>
    <col min="6" max="6" width="13.85546875" style="14" customWidth="1"/>
    <col min="7" max="7" width="20.7109375" style="14" hidden="1" customWidth="1"/>
    <col min="8" max="8" width="14.28515625" style="14" hidden="1" customWidth="1"/>
    <col min="9" max="9" width="20.7109375" style="14" customWidth="1"/>
    <col min="10" max="11" width="23.5703125" style="14" customWidth="1"/>
    <col min="12" max="12" width="10.7109375" style="14" customWidth="1"/>
    <col min="13" max="13" width="11.28515625" style="14" customWidth="1"/>
    <col min="14" max="14" width="26.28515625" style="14" customWidth="1"/>
    <col min="15" max="15" width="17" style="14" customWidth="1"/>
    <col min="16" max="16" width="22.42578125" style="14" customWidth="1"/>
    <col min="17" max="18" width="17" style="14" customWidth="1"/>
    <col min="19" max="19" width="38" style="14" customWidth="1"/>
    <col min="20" max="20" width="9.140625" style="14" customWidth="1"/>
    <col min="21" max="16384" width="9.140625" style="14"/>
  </cols>
  <sheetData>
    <row r="1" spans="1:19" ht="37.5" customHeight="1" x14ac:dyDescent="0.15">
      <c r="B1" s="54" t="s">
        <v>131</v>
      </c>
    </row>
    <row r="2" spans="1:19" ht="37.5" customHeight="1" x14ac:dyDescent="0.15">
      <c r="B2" s="55" t="s">
        <v>120</v>
      </c>
    </row>
    <row r="3" spans="1:19" ht="21" hidden="1" customHeight="1" x14ac:dyDescent="0.15">
      <c r="B3" s="55"/>
    </row>
    <row r="4" spans="1:19" ht="19.5" customHeight="1" x14ac:dyDescent="0.15">
      <c r="A4" s="16"/>
      <c r="B4" s="30" t="s">
        <v>46</v>
      </c>
      <c r="C4" s="62" t="s">
        <v>108</v>
      </c>
      <c r="D4" s="56" t="e">
        <f ca="1">OFFSET(#REF!,(MATCH(記入例!C5,#REF!,0)-1),2)</f>
        <v>#REF!</v>
      </c>
      <c r="E4" s="56" t="e">
        <f ca="1">OFFSET(#REF!,(MATCH(記入例!C5,#REF!,0)-1),4)</f>
        <v>#REF!</v>
      </c>
      <c r="F4" s="21"/>
      <c r="G4" s="18"/>
      <c r="H4" s="18"/>
      <c r="I4" s="19"/>
    </row>
    <row r="5" spans="1:19" ht="22.5" customHeight="1" x14ac:dyDescent="0.5">
      <c r="A5" s="16"/>
      <c r="B5" s="31" t="s">
        <v>110</v>
      </c>
      <c r="C5" s="93" t="s">
        <v>107</v>
      </c>
      <c r="D5" s="94"/>
      <c r="E5" s="95"/>
      <c r="F5" s="21"/>
      <c r="G5" s="18"/>
      <c r="H5" s="18"/>
      <c r="I5" s="19"/>
    </row>
    <row r="6" spans="1:19" ht="8.1" customHeight="1" x14ac:dyDescent="0.15">
      <c r="F6" s="21"/>
      <c r="H6" s="18"/>
    </row>
    <row r="7" spans="1:19" ht="20.100000000000001" customHeight="1" x14ac:dyDescent="0.15">
      <c r="B7" s="36" t="s">
        <v>10</v>
      </c>
      <c r="H7" s="18"/>
    </row>
    <row r="8" spans="1:19" s="21" customFormat="1" ht="18.75" customHeight="1" x14ac:dyDescent="0.15">
      <c r="A8" s="16"/>
      <c r="B8" s="32" t="s">
        <v>5</v>
      </c>
      <c r="C8" s="92" t="s">
        <v>25</v>
      </c>
      <c r="D8" s="92"/>
      <c r="E8" s="92"/>
      <c r="H8" s="18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s="24" customFormat="1" ht="18.75" customHeight="1" x14ac:dyDescent="0.15">
      <c r="A9" s="16"/>
      <c r="B9" s="32" t="s">
        <v>6</v>
      </c>
      <c r="C9" s="92" t="s">
        <v>26</v>
      </c>
      <c r="D9" s="92"/>
      <c r="E9" s="92"/>
      <c r="F9" s="23"/>
      <c r="G9" s="23"/>
      <c r="H9" s="18"/>
    </row>
    <row r="10" spans="1:19" s="24" customFormat="1" ht="18.75" customHeight="1" x14ac:dyDescent="0.15">
      <c r="A10" s="16"/>
      <c r="B10" s="32" t="s">
        <v>71</v>
      </c>
      <c r="C10" s="96" t="s">
        <v>88</v>
      </c>
      <c r="D10" s="97"/>
      <c r="E10" s="98"/>
      <c r="H10" s="18"/>
    </row>
    <row r="11" spans="1:19" s="24" customFormat="1" ht="18.75" customHeight="1" x14ac:dyDescent="0.15">
      <c r="A11" s="16"/>
      <c r="B11" s="31" t="s">
        <v>17</v>
      </c>
      <c r="C11" s="77" t="s">
        <v>27</v>
      </c>
      <c r="D11" s="33" t="s">
        <v>24</v>
      </c>
      <c r="E11" s="89" t="s">
        <v>89</v>
      </c>
      <c r="G11" s="23"/>
      <c r="H11" s="18"/>
    </row>
    <row r="12" spans="1:19" s="24" customFormat="1" ht="18.75" customHeight="1" x14ac:dyDescent="0.15">
      <c r="A12" s="16"/>
      <c r="B12" s="32" t="s">
        <v>16</v>
      </c>
      <c r="C12" s="65" t="s">
        <v>90</v>
      </c>
      <c r="D12" s="32" t="s">
        <v>1</v>
      </c>
      <c r="E12" s="65" t="s">
        <v>91</v>
      </c>
      <c r="G12" s="23"/>
      <c r="H12" s="18"/>
    </row>
    <row r="13" spans="1:19" s="24" customFormat="1" ht="4.5" customHeight="1" x14ac:dyDescent="0.15">
      <c r="A13" s="16"/>
      <c r="D13" s="23"/>
      <c r="E13" s="23"/>
      <c r="F13" s="23"/>
      <c r="G13" s="23"/>
      <c r="H13" s="18"/>
    </row>
    <row r="14" spans="1:19" s="24" customFormat="1" ht="18.75" customHeight="1" x14ac:dyDescent="0.15">
      <c r="A14" s="16"/>
      <c r="B14" s="32" t="s">
        <v>2</v>
      </c>
      <c r="C14" s="65" t="s">
        <v>92</v>
      </c>
      <c r="D14" s="32" t="s">
        <v>113</v>
      </c>
      <c r="E14" s="65" t="s">
        <v>28</v>
      </c>
      <c r="F14" s="23"/>
      <c r="G14" s="23"/>
      <c r="H14" s="18"/>
    </row>
    <row r="15" spans="1:19" s="24" customFormat="1" ht="18.75" customHeight="1" x14ac:dyDescent="0.15">
      <c r="A15" s="16"/>
      <c r="B15" s="32" t="s">
        <v>3</v>
      </c>
      <c r="C15" s="67" t="s">
        <v>29</v>
      </c>
      <c r="D15" s="32" t="s">
        <v>4</v>
      </c>
      <c r="E15" s="65" t="s">
        <v>93</v>
      </c>
      <c r="F15" s="23"/>
      <c r="H15" s="18"/>
      <c r="J15" s="21"/>
      <c r="K15" s="21"/>
      <c r="L15" s="21"/>
    </row>
    <row r="16" spans="1:19" s="24" customFormat="1" ht="18.75" customHeight="1" x14ac:dyDescent="0.15">
      <c r="A16" s="16"/>
      <c r="B16" s="32" t="s">
        <v>20</v>
      </c>
      <c r="C16" s="92" t="s">
        <v>30</v>
      </c>
      <c r="D16" s="92"/>
      <c r="E16" s="92"/>
      <c r="F16" s="23"/>
      <c r="H16" s="18"/>
      <c r="J16" s="21"/>
      <c r="K16" s="21"/>
      <c r="L16" s="21"/>
    </row>
    <row r="17" spans="1:21" s="24" customFormat="1" ht="18.75" customHeight="1" x14ac:dyDescent="0.15">
      <c r="A17" s="16"/>
      <c r="B17" s="32" t="s">
        <v>23</v>
      </c>
      <c r="C17" s="92" t="s">
        <v>79</v>
      </c>
      <c r="D17" s="92"/>
      <c r="E17" s="92"/>
      <c r="F17" s="23"/>
      <c r="H17" s="18"/>
      <c r="J17" s="21"/>
      <c r="K17" s="21"/>
      <c r="L17" s="21"/>
    </row>
    <row r="18" spans="1:21" s="24" customFormat="1" ht="15.75" hidden="1" customHeight="1" x14ac:dyDescent="0.15">
      <c r="A18" s="16"/>
      <c r="B18" s="32" t="s">
        <v>87</v>
      </c>
      <c r="C18" s="58"/>
      <c r="D18" s="59"/>
      <c r="E18" s="59"/>
      <c r="F18" s="23"/>
      <c r="H18" s="18"/>
      <c r="J18" s="21"/>
      <c r="K18" s="21"/>
      <c r="L18" s="21"/>
    </row>
    <row r="19" spans="1:21" s="21" customFormat="1" ht="18.75" customHeight="1" x14ac:dyDescent="0.15">
      <c r="A19" s="16"/>
      <c r="B19" s="32" t="s">
        <v>12</v>
      </c>
      <c r="C19" s="66">
        <v>45646</v>
      </c>
      <c r="D19" s="32" t="s">
        <v>13</v>
      </c>
      <c r="E19" s="66">
        <v>45651</v>
      </c>
      <c r="H19" s="18"/>
      <c r="I19" s="24"/>
      <c r="M19" s="15"/>
      <c r="N19" s="15"/>
      <c r="O19" s="15"/>
      <c r="P19" s="15"/>
      <c r="Q19" s="15"/>
      <c r="R19" s="15"/>
      <c r="S19" s="15"/>
    </row>
    <row r="20" spans="1:21" s="21" customFormat="1" ht="18.75" customHeight="1" x14ac:dyDescent="0.15">
      <c r="A20" s="16"/>
      <c r="B20" s="32" t="s">
        <v>111</v>
      </c>
      <c r="C20" s="78" t="s">
        <v>31</v>
      </c>
      <c r="D20" s="34" t="s">
        <v>114</v>
      </c>
      <c r="E20" s="46">
        <v>294360</v>
      </c>
      <c r="H20" s="18"/>
      <c r="I20" s="24"/>
      <c r="M20" s="15"/>
      <c r="N20" s="15"/>
      <c r="O20" s="15"/>
      <c r="P20" s="15"/>
      <c r="Q20" s="15"/>
      <c r="R20" s="15"/>
      <c r="S20" s="15"/>
    </row>
    <row r="21" spans="1:21" s="24" customFormat="1" ht="18.75" customHeight="1" x14ac:dyDescent="0.15">
      <c r="A21" s="16"/>
      <c r="B21" s="31" t="s">
        <v>112</v>
      </c>
      <c r="C21" s="78" t="s">
        <v>48</v>
      </c>
      <c r="D21" s="35" t="s">
        <v>15</v>
      </c>
      <c r="E21" s="57"/>
      <c r="H21" s="18"/>
    </row>
    <row r="22" spans="1:21" ht="22.5" customHeight="1" x14ac:dyDescent="0.15">
      <c r="I22" s="24"/>
    </row>
    <row r="23" spans="1:21" ht="20.100000000000001" customHeight="1" x14ac:dyDescent="0.15">
      <c r="B23" s="36" t="s">
        <v>11</v>
      </c>
      <c r="C23" s="37">
        <f>SUM($A$25:$A$27)</f>
        <v>3</v>
      </c>
    </row>
    <row r="24" spans="1:21" s="21" customFormat="1" ht="15.95" customHeight="1" thickBot="1" x14ac:dyDescent="0.2">
      <c r="A24" s="27"/>
      <c r="B24" s="38" t="s">
        <v>0</v>
      </c>
      <c r="C24" s="38" t="s">
        <v>45</v>
      </c>
      <c r="D24" s="39" t="s">
        <v>14</v>
      </c>
      <c r="E24" s="39" t="s">
        <v>115</v>
      </c>
      <c r="F24" s="39" t="s">
        <v>116</v>
      </c>
      <c r="G24" s="39" t="s">
        <v>117</v>
      </c>
      <c r="H24" s="39" t="s">
        <v>118</v>
      </c>
      <c r="I24" s="39" t="s">
        <v>119</v>
      </c>
      <c r="J24" s="40" t="s">
        <v>18</v>
      </c>
      <c r="K24" s="40" t="s">
        <v>19</v>
      </c>
      <c r="L24" s="41" t="s">
        <v>2</v>
      </c>
      <c r="M24" s="41" t="s">
        <v>113</v>
      </c>
      <c r="N24" s="41" t="s">
        <v>3</v>
      </c>
      <c r="O24" s="41" t="s">
        <v>4</v>
      </c>
      <c r="P24" s="41" t="s">
        <v>20</v>
      </c>
      <c r="Q24" s="40" t="s">
        <v>16</v>
      </c>
      <c r="R24" s="40" t="s">
        <v>1</v>
      </c>
      <c r="S24" s="41" t="s">
        <v>23</v>
      </c>
      <c r="T24" s="14"/>
      <c r="U24" s="14"/>
    </row>
    <row r="25" spans="1:21" s="24" customFormat="1" ht="18.75" customHeight="1" thickTop="1" x14ac:dyDescent="0.15">
      <c r="A25" s="16">
        <f>IF(C25="",0,1)</f>
        <v>1</v>
      </c>
      <c r="B25" s="29">
        <v>1</v>
      </c>
      <c r="C25" s="64" t="s">
        <v>32</v>
      </c>
      <c r="D25" s="90" t="s">
        <v>94</v>
      </c>
      <c r="E25" s="67" t="s">
        <v>36</v>
      </c>
      <c r="F25" s="67" t="s">
        <v>37</v>
      </c>
      <c r="G25" s="67" t="s">
        <v>95</v>
      </c>
      <c r="H25" s="65" t="s">
        <v>96</v>
      </c>
      <c r="I25" s="68" t="s">
        <v>22</v>
      </c>
      <c r="J25" s="50"/>
      <c r="K25" s="50"/>
      <c r="L25" s="51"/>
      <c r="M25" s="52"/>
      <c r="N25" s="50"/>
      <c r="O25" s="50"/>
      <c r="P25" s="50"/>
      <c r="Q25" s="51"/>
      <c r="R25" s="51"/>
      <c r="S25" s="79" t="s">
        <v>125</v>
      </c>
      <c r="T25" s="14"/>
      <c r="U25" s="14"/>
    </row>
    <row r="26" spans="1:21" s="24" customFormat="1" ht="18.75" customHeight="1" x14ac:dyDescent="0.15">
      <c r="A26" s="16">
        <f t="shared" ref="A26:A30" si="0">IF(C26="",0,1)</f>
        <v>1</v>
      </c>
      <c r="B26" s="29">
        <v>2</v>
      </c>
      <c r="C26" s="63" t="s">
        <v>33</v>
      </c>
      <c r="D26" s="91" t="s">
        <v>97</v>
      </c>
      <c r="E26" s="65" t="s">
        <v>35</v>
      </c>
      <c r="F26" s="65" t="s">
        <v>37</v>
      </c>
      <c r="G26" s="67" t="s">
        <v>98</v>
      </c>
      <c r="H26" s="65" t="s">
        <v>96</v>
      </c>
      <c r="I26" s="68" t="s">
        <v>40</v>
      </c>
      <c r="J26" s="50"/>
      <c r="K26" s="50"/>
      <c r="L26" s="51" t="s">
        <v>121</v>
      </c>
      <c r="M26" s="52" t="s">
        <v>42</v>
      </c>
      <c r="N26" s="50" t="s">
        <v>122</v>
      </c>
      <c r="O26" s="50" t="s">
        <v>93</v>
      </c>
      <c r="P26" s="50" t="s">
        <v>123</v>
      </c>
      <c r="Q26" s="51" t="s">
        <v>124</v>
      </c>
      <c r="R26" s="51"/>
      <c r="S26" s="79" t="s">
        <v>126</v>
      </c>
      <c r="T26" s="14"/>
      <c r="U26" s="14"/>
    </row>
    <row r="27" spans="1:21" s="24" customFormat="1" ht="18.75" customHeight="1" x14ac:dyDescent="0.15">
      <c r="A27" s="16">
        <f t="shared" si="0"/>
        <v>1</v>
      </c>
      <c r="B27" s="29">
        <v>3</v>
      </c>
      <c r="C27" s="63" t="s">
        <v>39</v>
      </c>
      <c r="D27" s="91" t="s">
        <v>99</v>
      </c>
      <c r="E27" s="65" t="s">
        <v>34</v>
      </c>
      <c r="F27" s="65" t="s">
        <v>38</v>
      </c>
      <c r="G27" s="67" t="s">
        <v>98</v>
      </c>
      <c r="H27" s="65" t="s">
        <v>100</v>
      </c>
      <c r="I27" s="68" t="s">
        <v>40</v>
      </c>
      <c r="J27" s="64" t="s">
        <v>25</v>
      </c>
      <c r="K27" s="64" t="s">
        <v>41</v>
      </c>
      <c r="L27" s="64" t="s">
        <v>101</v>
      </c>
      <c r="M27" s="67" t="s">
        <v>42</v>
      </c>
      <c r="N27" s="64" t="s">
        <v>43</v>
      </c>
      <c r="O27" s="64" t="s">
        <v>93</v>
      </c>
      <c r="P27" s="64"/>
      <c r="Q27" s="63" t="s">
        <v>102</v>
      </c>
      <c r="R27" s="63" t="s">
        <v>103</v>
      </c>
      <c r="S27" s="69" t="s">
        <v>127</v>
      </c>
    </row>
    <row r="28" spans="1:21" s="24" customFormat="1" ht="18.75" customHeight="1" x14ac:dyDescent="0.15">
      <c r="A28" s="16">
        <f t="shared" si="0"/>
        <v>0</v>
      </c>
      <c r="B28" s="29">
        <v>4</v>
      </c>
      <c r="C28" s="75"/>
      <c r="D28" s="75"/>
      <c r="E28" s="76"/>
      <c r="F28" s="76" t="s">
        <v>104</v>
      </c>
      <c r="G28" s="67"/>
      <c r="H28" s="65"/>
      <c r="I28" s="68" t="s">
        <v>22</v>
      </c>
      <c r="J28" s="80"/>
      <c r="K28" s="80"/>
      <c r="L28" s="80"/>
      <c r="M28" s="81"/>
      <c r="N28" s="80"/>
      <c r="O28" s="80"/>
      <c r="P28" s="80"/>
      <c r="Q28" s="80"/>
      <c r="R28" s="82"/>
      <c r="S28" s="83"/>
    </row>
    <row r="29" spans="1:21" ht="15.95" customHeight="1" x14ac:dyDescent="0.15">
      <c r="A29" s="16">
        <f t="shared" si="0"/>
        <v>0</v>
      </c>
      <c r="B29" s="84" t="s">
        <v>128</v>
      </c>
      <c r="C29" s="70"/>
      <c r="D29" s="71"/>
      <c r="E29" s="72"/>
      <c r="F29" s="72"/>
      <c r="G29" s="72"/>
      <c r="H29" s="72"/>
      <c r="I29" s="73"/>
      <c r="J29" s="71"/>
      <c r="K29" s="71"/>
      <c r="L29" s="71"/>
      <c r="M29" s="72"/>
      <c r="N29" s="71"/>
      <c r="O29" s="71"/>
      <c r="P29" s="71"/>
      <c r="Q29" s="71"/>
      <c r="R29" s="74"/>
      <c r="S29" s="85"/>
    </row>
    <row r="30" spans="1:21" s="24" customFormat="1" ht="18.75" customHeight="1" x14ac:dyDescent="0.15">
      <c r="A30" s="16">
        <f t="shared" si="0"/>
        <v>0</v>
      </c>
      <c r="B30" s="29">
        <v>70</v>
      </c>
      <c r="C30" s="75"/>
      <c r="D30" s="75"/>
      <c r="E30" s="76"/>
      <c r="F30" s="76" t="s">
        <v>104</v>
      </c>
      <c r="G30" s="67"/>
      <c r="H30" s="65"/>
      <c r="I30" s="68" t="s">
        <v>22</v>
      </c>
      <c r="J30" s="80"/>
      <c r="K30" s="80"/>
      <c r="L30" s="80"/>
      <c r="M30" s="81"/>
      <c r="N30" s="80"/>
      <c r="O30" s="80"/>
      <c r="P30" s="80"/>
      <c r="Q30" s="80"/>
      <c r="R30" s="82"/>
      <c r="S30" s="83"/>
    </row>
    <row r="33" spans="2:3" x14ac:dyDescent="0.15">
      <c r="B33" s="60"/>
    </row>
    <row r="35" spans="2:3" x14ac:dyDescent="0.15">
      <c r="B35" s="24"/>
    </row>
    <row r="36" spans="2:3" x14ac:dyDescent="0.15">
      <c r="C36" s="15"/>
    </row>
    <row r="37" spans="2:3" x14ac:dyDescent="0.15">
      <c r="B37" s="15"/>
    </row>
    <row r="38" spans="2:3" x14ac:dyDescent="0.15">
      <c r="B38" s="15"/>
    </row>
    <row r="39" spans="2:3" x14ac:dyDescent="0.15">
      <c r="B39" s="15"/>
    </row>
    <row r="40" spans="2:3" x14ac:dyDescent="0.15">
      <c r="B40" s="61"/>
    </row>
    <row r="41" spans="2:3" x14ac:dyDescent="0.15">
      <c r="B41" s="61"/>
    </row>
    <row r="42" spans="2:3" x14ac:dyDescent="0.15">
      <c r="B42" s="61"/>
    </row>
    <row r="43" spans="2:3" x14ac:dyDescent="0.15">
      <c r="B43" s="61"/>
    </row>
    <row r="44" spans="2:3" x14ac:dyDescent="0.15">
      <c r="B44" s="61"/>
    </row>
    <row r="45" spans="2:3" x14ac:dyDescent="0.15">
      <c r="B45" s="61"/>
    </row>
    <row r="46" spans="2:3" x14ac:dyDescent="0.15">
      <c r="B46" s="15"/>
    </row>
    <row r="47" spans="2:3" x14ac:dyDescent="0.15">
      <c r="B47" s="61"/>
    </row>
    <row r="48" spans="2:3" x14ac:dyDescent="0.15">
      <c r="B48" s="61"/>
    </row>
    <row r="49" spans="2:2" x14ac:dyDescent="0.15">
      <c r="B49" s="15"/>
    </row>
    <row r="50" spans="2:2" x14ac:dyDescent="0.15">
      <c r="B50" s="15"/>
    </row>
    <row r="51" spans="2:2" x14ac:dyDescent="0.15">
      <c r="B51" s="15"/>
    </row>
    <row r="52" spans="2:2" x14ac:dyDescent="0.15">
      <c r="B52" s="15" t="s">
        <v>77</v>
      </c>
    </row>
  </sheetData>
  <sheetProtection algorithmName="SHA-512" hashValue="yMec6IOY1hd3G60KpaUK6bMLqVN0zvxIRIsi4bQgCNoV0d+oE5lNl2yg1BpOtavOw/L5Z2sG94G/jKt0acXfTw==" saltValue="j++n2k81Jv+BTiTYOOCvqw==" spinCount="100000" sheet="1" objects="1" scenarios="1" selectLockedCells="1" selectUnlockedCells="1"/>
  <mergeCells count="6">
    <mergeCell ref="C17:E17"/>
    <mergeCell ref="C5:E5"/>
    <mergeCell ref="C8:E8"/>
    <mergeCell ref="C9:E9"/>
    <mergeCell ref="C10:E10"/>
    <mergeCell ref="C16:E16"/>
  </mergeCells>
  <phoneticPr fontId="2"/>
  <conditionalFormatting sqref="C5:E5">
    <cfRule type="containsBlanks" dxfId="43" priority="29">
      <formula>LEN(TRIM(C5))=0</formula>
    </cfRule>
  </conditionalFormatting>
  <conditionalFormatting sqref="J25:J26">
    <cfRule type="expression" dxfId="42" priority="24">
      <formula>I25="別途指定"</formula>
    </cfRule>
  </conditionalFormatting>
  <conditionalFormatting sqref="K25:K26">
    <cfRule type="expression" dxfId="41" priority="14">
      <formula>F$5="オンライン受験"</formula>
    </cfRule>
    <cfRule type="expression" dxfId="40" priority="18">
      <formula>I25="別途指定"</formula>
    </cfRule>
  </conditionalFormatting>
  <conditionalFormatting sqref="L25:L26">
    <cfRule type="expression" dxfId="39" priority="7">
      <formula>AND(I25 ="別途指定",L25&lt;&gt;"")</formula>
    </cfRule>
    <cfRule type="expression" dxfId="38" priority="12">
      <formula>AND(I25 ="別途指定",L25="")</formula>
    </cfRule>
  </conditionalFormatting>
  <conditionalFormatting sqref="M25:M26">
    <cfRule type="expression" dxfId="37" priority="6">
      <formula>AND(I25 ="別途指定",M25&lt;&gt;"")</formula>
    </cfRule>
    <cfRule type="expression" dxfId="36" priority="10">
      <formula>AND(I25 ="別途指定",M25="")</formula>
    </cfRule>
  </conditionalFormatting>
  <conditionalFormatting sqref="N25:N26">
    <cfRule type="expression" dxfId="35" priority="5">
      <formula>AND(I25 ="別途指定",N25&lt;&gt;"")</formula>
    </cfRule>
    <cfRule type="expression" dxfId="34" priority="9">
      <formula>AND(I25 ="別途指定",N25="")</formula>
    </cfRule>
  </conditionalFormatting>
  <conditionalFormatting sqref="O25:O26">
    <cfRule type="expression" dxfId="33" priority="4">
      <formula>AND(I25 ="別途指定",O25&lt;&gt;"")</formula>
    </cfRule>
    <cfRule type="expression" dxfId="32" priority="11">
      <formula>AND(I25 ="別途指定",O25="")</formula>
    </cfRule>
  </conditionalFormatting>
  <conditionalFormatting sqref="P25:P26">
    <cfRule type="expression" dxfId="31" priority="3">
      <formula>I25="別途指定"</formula>
    </cfRule>
  </conditionalFormatting>
  <conditionalFormatting sqref="Q25:Q26">
    <cfRule type="expression" dxfId="30" priority="1">
      <formula>AND(I25 ="別途指定",Q25&lt;&gt;"")</formula>
    </cfRule>
    <cfRule type="expression" dxfId="29" priority="8">
      <formula>AND(I25 ="別途指定",Q25="")</formula>
    </cfRule>
  </conditionalFormatting>
  <conditionalFormatting sqref="R25:R26">
    <cfRule type="expression" dxfId="28" priority="2">
      <formula>I25="別途指定"</formula>
    </cfRule>
  </conditionalFormatting>
  <dataValidations count="17">
    <dataValidation type="custom" imeMode="off" allowBlank="1" showInputMessage="1" showErrorMessage="1" promptTitle="郵便番号" prompt="すべて半角で入力してください。例）123-1234" sqref="L25:L26" xr:uid="{00000000-0002-0000-0000-000000000000}">
      <formula1>(LEN(L25)=LENB(L25))=(LEN(L25)&lt;=8)</formula1>
    </dataValidation>
    <dataValidation type="list" allowBlank="1" showInputMessage="1" showErrorMessage="1" sqref="C5" xr:uid="{00000000-0002-0000-0000-000001000000}">
      <formula1>OFFSET(INDIRECT("設定!$B$4:$B$33"),0,0,COUNTA(INDIRECT("設定!$B$4:$B$33")))</formula1>
    </dataValidation>
    <dataValidation type="list" allowBlank="1" showInputMessage="1" showErrorMessage="1" sqref="G29 H25:H30" xr:uid="{00000000-0002-0000-0000-000002000000}">
      <formula1>"札幌,仙台,新潟,東京,横浜,静岡,名古屋,大阪,神戸,広島,福岡,熊本,那覇"</formula1>
    </dataValidation>
    <dataValidation type="custom" allowBlank="1" showInputMessage="1" showErrorMessage="1" promptTitle="社名部署名カナ" prompt="全角20桁、半角40桁以内で入力してください。" sqref="C10:E10" xr:uid="{00000000-0002-0000-0000-000003000000}">
      <formula1>LENB(C10)&lt;=40=ISERROR(SEARCH(",",C10))=ISERROR(SEARCH("，",C10))</formula1>
    </dataValidation>
    <dataValidation type="list" allowBlank="1" showInputMessage="1" showErrorMessage="1" sqref="C20" xr:uid="{00000000-0002-0000-0000-000004000000}">
      <formula1>"銀行振込,郵便振替"</formula1>
    </dataValidation>
    <dataValidation type="list" allowBlank="1" showInputMessage="1" showErrorMessage="1" sqref="M15:M16 E14 M25:M30" xr:uid="{00000000-0002-0000-0000-000005000000}">
      <formula1>"北海道,青森県,秋田県,岩手県,宮城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21" xr:uid="{00000000-0002-0000-0000-000009000000}">
      <formula1>"必要,不要"</formula1>
    </dataValidation>
    <dataValidation type="custom" imeMode="off" allowBlank="1" showInputMessage="1" showErrorMessage="1" promptTitle="E-Mail" prompt="すべて半角で入力してください。_x000a_（半角100桁）" sqref="C17 D17:E18 S25:S26 S28:S30" xr:uid="{00000000-0002-0000-0000-00000A000000}">
      <formula1>(LEN(C17)=LENB(C17))=(LEN(C17)&lt;=100)</formula1>
    </dataValidation>
    <dataValidation type="custom" imeMode="off" allowBlank="1" showInputMessage="1" showErrorMessage="1" promptTitle="TEL" prompt="すべて半角で入力してください。" sqref="Q25:Q27" xr:uid="{00000000-0002-0000-0000-00000C000000}">
      <formula1>(LEN(Q25)=LENB(Q25))=(LEN(Q25)&lt;=15)</formula1>
    </dataValidation>
    <dataValidation imeMode="fullKatakana" allowBlank="1" showInputMessage="1" showErrorMessage="1" sqref="D25:D27" xr:uid="{00000000-0002-0000-0000-00000D000000}"/>
    <dataValidation type="custom" allowBlank="1" showInputMessage="1" showErrorMessage="1" promptTitle="社名" prompt="全角18桁、半角36桁以内で入力してください。" sqref="C8:E9" xr:uid="{00000000-0002-0000-0000-00000E000000}">
      <formula1>LENB(C8)&lt;=36=ISERROR(SEARCH(",",C8))</formula1>
    </dataValidation>
    <dataValidation showInputMessage="1" showErrorMessage="1" error="受験場所を選択してください。" sqref="F4:F6" xr:uid="{00000000-0002-0000-0000-00000F000000}"/>
    <dataValidation type="list" allowBlank="1" showInputMessage="1" showErrorMessage="1" sqref="G25:G28 G30" xr:uid="{00000000-0002-0000-0000-000010000000}">
      <formula1>OFFSET(INDIRECT($D$4),0,0,COUNTA(INDIRECT($D$4)))</formula1>
    </dataValidation>
    <dataValidation type="list" showInputMessage="1" showErrorMessage="1" sqref="F25:F30" xr:uid="{00000000-0002-0000-0000-000006000000}">
      <formula1>"男性,女性"</formula1>
    </dataValidation>
    <dataValidation type="list" showInputMessage="1" showErrorMessage="1" sqref="I25:I30" xr:uid="{00000000-0002-0000-0000-000007000000}">
      <formula1>"会社情報と同じ,別途指定"</formula1>
    </dataValidation>
    <dataValidation type="list" allowBlank="1" showInputMessage="1" showErrorMessage="1" sqref="E25:E30" xr:uid="{00000000-0002-0000-0000-000008000000}">
      <formula1>"18,19,20,21,22,23,24,25,26,27,28,29,30,31,32,33,34,35,36,37,38,39,40,41,42,43,44,45,46,47,48,49,50,51,52,53,54,55,56,57,58,59,60,61,62,63,64,65,66,67,68,69,70,71,72,73,74,75"</formula1>
    </dataValidation>
    <dataValidation type="custom" imeMode="off" allowBlank="1" showInputMessage="1" showErrorMessage="1" promptTitle="FAX" prompt="すべて半角で入力してください。" sqref="R25:R30" xr:uid="{00000000-0002-0000-0000-00000B000000}">
      <formula1>(LEN(R25)=LENB(R25))=(LEN(R25)&lt;=15)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4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U94"/>
  <sheetViews>
    <sheetView tabSelected="1" zoomScale="85" zoomScaleNormal="85" workbookViewId="0">
      <selection activeCell="C5" sqref="C5:E5"/>
    </sheetView>
  </sheetViews>
  <sheetFormatPr defaultColWidth="9.140625" defaultRowHeight="18.75" x14ac:dyDescent="0.15"/>
  <cols>
    <col min="1" max="1" width="1.7109375" style="14" customWidth="1"/>
    <col min="2" max="2" width="20.7109375" style="14" customWidth="1"/>
    <col min="3" max="3" width="25.85546875" style="14" customWidth="1"/>
    <col min="4" max="4" width="22.5703125" style="14" customWidth="1"/>
    <col min="5" max="5" width="25.42578125" style="14" customWidth="1"/>
    <col min="6" max="6" width="13.85546875" style="14" customWidth="1"/>
    <col min="7" max="7" width="20.7109375" style="14" hidden="1" customWidth="1"/>
    <col min="8" max="8" width="14.28515625" style="14" hidden="1" customWidth="1"/>
    <col min="9" max="9" width="20.7109375" style="14" customWidth="1"/>
    <col min="10" max="11" width="23.5703125" style="14" customWidth="1"/>
    <col min="12" max="12" width="10.7109375" style="14" customWidth="1"/>
    <col min="13" max="13" width="11.28515625" style="14" customWidth="1"/>
    <col min="14" max="14" width="26.28515625" style="14" customWidth="1"/>
    <col min="15" max="15" width="17" style="14" customWidth="1"/>
    <col min="16" max="16" width="22.42578125" style="14" customWidth="1"/>
    <col min="17" max="18" width="17" style="14" customWidth="1"/>
    <col min="19" max="19" width="38" style="14" customWidth="1"/>
    <col min="20" max="20" width="9.140625" style="14" customWidth="1"/>
    <col min="21" max="16384" width="9.140625" style="14"/>
  </cols>
  <sheetData>
    <row r="1" spans="1:19" ht="24.75" customHeight="1" x14ac:dyDescent="0.15">
      <c r="B1" s="12" t="s">
        <v>130</v>
      </c>
    </row>
    <row r="2" spans="1:19" ht="24.75" customHeight="1" x14ac:dyDescent="0.15">
      <c r="B2" s="12" t="s">
        <v>129</v>
      </c>
    </row>
    <row r="3" spans="1:19" ht="25.5" customHeight="1" x14ac:dyDescent="0.15">
      <c r="B3" s="13" t="s">
        <v>109</v>
      </c>
      <c r="C3" s="15"/>
    </row>
    <row r="4" spans="1:19" ht="19.5" customHeight="1" x14ac:dyDescent="0.15">
      <c r="A4" s="16" t="str">
        <f>"A1"</f>
        <v>A1</v>
      </c>
      <c r="B4" s="30" t="s">
        <v>46</v>
      </c>
      <c r="C4" s="42" t="str">
        <f ca="1">IF(C5="","",OFFSET(設定!A4,(MATCH(団体申込フォーム!C5,設定!B4:B17,0)-1),0))</f>
        <v>A15</v>
      </c>
      <c r="D4" s="17" t="str">
        <f ca="1">OFFSET(設定!A4,(MATCH(団体申込フォーム!C5,設定!B4:B17,0)-1),3)</f>
        <v>無</v>
      </c>
      <c r="E4" s="17" t="str">
        <f ca="1">OFFSET(設定!A4,(MATCH(団体申込フォーム!C5,設定!B4:B17,0)-1),5)</f>
        <v>無</v>
      </c>
      <c r="F4" s="17" t="str">
        <f ca="1">OFFSET(設定!A4,(MATCH(団体申込フォーム!C5,設定!B4:B17,0)-1),6)</f>
        <v>無</v>
      </c>
      <c r="G4" s="18"/>
      <c r="H4" s="18"/>
      <c r="I4" s="19"/>
    </row>
    <row r="5" spans="1:19" ht="22.5" customHeight="1" x14ac:dyDescent="0.5">
      <c r="A5" s="16" t="str">
        <f>"A2"</f>
        <v>A2</v>
      </c>
      <c r="B5" s="31" t="s">
        <v>110</v>
      </c>
      <c r="C5" s="93" t="s">
        <v>107</v>
      </c>
      <c r="D5" s="94"/>
      <c r="E5" s="95"/>
      <c r="F5" s="20" t="str">
        <f ca="1">OFFSET(設定!A4,(MATCH(団体申込フォーム!C5,設定!B4:B17,0)-1),2)</f>
        <v>会場受験</v>
      </c>
      <c r="G5" s="18"/>
      <c r="H5" s="18"/>
      <c r="I5" s="19"/>
    </row>
    <row r="6" spans="1:19" ht="8.1" customHeight="1" x14ac:dyDescent="0.15">
      <c r="H6" s="18"/>
    </row>
    <row r="7" spans="1:19" ht="20.100000000000001" customHeight="1" x14ac:dyDescent="0.15">
      <c r="B7" s="36" t="s">
        <v>10</v>
      </c>
      <c r="H7" s="18"/>
    </row>
    <row r="8" spans="1:19" s="21" customFormat="1" ht="18.75" customHeight="1" x14ac:dyDescent="0.15">
      <c r="A8" s="16" t="str">
        <f>"B"</f>
        <v>B</v>
      </c>
      <c r="B8" s="32" t="s">
        <v>5</v>
      </c>
      <c r="C8" s="99"/>
      <c r="D8" s="99"/>
      <c r="E8" s="99"/>
      <c r="H8" s="18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s="24" customFormat="1" ht="18.75" customHeight="1" x14ac:dyDescent="0.15">
      <c r="A9" s="16" t="str">
        <f>"C"</f>
        <v>C</v>
      </c>
      <c r="B9" s="32" t="s">
        <v>6</v>
      </c>
      <c r="C9" s="99"/>
      <c r="D9" s="99"/>
      <c r="E9" s="99"/>
      <c r="F9" s="23"/>
      <c r="G9" s="23"/>
      <c r="H9" s="18"/>
    </row>
    <row r="10" spans="1:19" s="24" customFormat="1" ht="18.75" customHeight="1" x14ac:dyDescent="0.15">
      <c r="A10" s="16" t="str">
        <f>"D"</f>
        <v>D</v>
      </c>
      <c r="B10" s="32" t="s">
        <v>71</v>
      </c>
      <c r="C10" s="99"/>
      <c r="D10" s="99"/>
      <c r="E10" s="99"/>
      <c r="H10" s="18"/>
    </row>
    <row r="11" spans="1:19" s="24" customFormat="1" ht="18.75" customHeight="1" x14ac:dyDescent="0.15">
      <c r="A11" s="16" t="str">
        <f>"E"</f>
        <v>E</v>
      </c>
      <c r="B11" s="31" t="s">
        <v>17</v>
      </c>
      <c r="C11" s="48"/>
      <c r="D11" s="33" t="s">
        <v>24</v>
      </c>
      <c r="E11" s="86"/>
      <c r="F11" s="23"/>
      <c r="G11" s="23"/>
      <c r="H11" s="18"/>
    </row>
    <row r="12" spans="1:19" s="24" customFormat="1" ht="18.75" customHeight="1" x14ac:dyDescent="0.15">
      <c r="A12" s="16" t="str">
        <f>"F"</f>
        <v>F</v>
      </c>
      <c r="B12" s="32" t="s">
        <v>16</v>
      </c>
      <c r="C12" s="48"/>
      <c r="D12" s="32" t="s">
        <v>1</v>
      </c>
      <c r="E12" s="45"/>
      <c r="F12" s="23"/>
      <c r="G12" s="23"/>
      <c r="H12" s="18"/>
    </row>
    <row r="13" spans="1:19" s="24" customFormat="1" ht="4.5" customHeight="1" x14ac:dyDescent="0.15">
      <c r="A13" s="16"/>
      <c r="D13" s="25"/>
      <c r="E13" s="25"/>
      <c r="F13" s="23"/>
      <c r="G13" s="23"/>
      <c r="H13" s="18"/>
    </row>
    <row r="14" spans="1:19" s="24" customFormat="1" ht="18.75" customHeight="1" x14ac:dyDescent="0.15">
      <c r="A14" s="16" t="str">
        <f>"G"</f>
        <v>G</v>
      </c>
      <c r="B14" s="32" t="s">
        <v>2</v>
      </c>
      <c r="C14" s="45"/>
      <c r="D14" s="32" t="s">
        <v>113</v>
      </c>
      <c r="E14" s="45"/>
      <c r="F14" s="23"/>
      <c r="G14" s="23"/>
      <c r="H14" s="18"/>
    </row>
    <row r="15" spans="1:19" s="24" customFormat="1" ht="18.75" customHeight="1" x14ac:dyDescent="0.15">
      <c r="A15" s="16" t="str">
        <f>"H"</f>
        <v>H</v>
      </c>
      <c r="B15" s="32" t="s">
        <v>3</v>
      </c>
      <c r="C15" s="48"/>
      <c r="D15" s="32" t="s">
        <v>4</v>
      </c>
      <c r="E15" s="48"/>
      <c r="F15" s="21"/>
      <c r="H15" s="18"/>
      <c r="J15" s="21"/>
      <c r="K15" s="21"/>
      <c r="L15" s="21"/>
    </row>
    <row r="16" spans="1:19" s="24" customFormat="1" ht="18.75" customHeight="1" x14ac:dyDescent="0.15">
      <c r="A16" s="16" t="str">
        <f>"I"</f>
        <v>I</v>
      </c>
      <c r="B16" s="32" t="s">
        <v>20</v>
      </c>
      <c r="C16" s="99"/>
      <c r="D16" s="99"/>
      <c r="E16" s="99"/>
      <c r="H16" s="18"/>
      <c r="J16" s="21"/>
      <c r="K16" s="21"/>
      <c r="L16" s="21"/>
    </row>
    <row r="17" spans="1:21" s="24" customFormat="1" ht="18.75" customHeight="1" x14ac:dyDescent="0.15">
      <c r="A17" s="16" t="str">
        <f>"J"</f>
        <v>J</v>
      </c>
      <c r="B17" s="32" t="s">
        <v>70</v>
      </c>
      <c r="C17" s="99"/>
      <c r="D17" s="99"/>
      <c r="E17" s="99"/>
      <c r="H17" s="18"/>
      <c r="J17" s="21"/>
      <c r="K17" s="21"/>
      <c r="L17" s="21"/>
    </row>
    <row r="18" spans="1:21" ht="15.75" hidden="1" customHeight="1" x14ac:dyDescent="0.15">
      <c r="A18" s="16" t="str">
        <f>"O"</f>
        <v>O</v>
      </c>
      <c r="B18" s="32" t="s">
        <v>87</v>
      </c>
      <c r="C18" s="26"/>
      <c r="H18" s="18"/>
      <c r="I18" s="24"/>
    </row>
    <row r="19" spans="1:21" s="21" customFormat="1" ht="18.75" customHeight="1" x14ac:dyDescent="0.15">
      <c r="A19" s="16" t="str">
        <f>"K"</f>
        <v>K</v>
      </c>
      <c r="B19" s="32" t="s">
        <v>12</v>
      </c>
      <c r="C19" s="44"/>
      <c r="D19" s="32" t="s">
        <v>13</v>
      </c>
      <c r="E19" s="44"/>
      <c r="H19" s="18"/>
      <c r="I19" s="24"/>
      <c r="M19" s="15"/>
      <c r="N19" s="15"/>
      <c r="O19" s="15"/>
      <c r="P19" s="15"/>
      <c r="Q19" s="15"/>
      <c r="R19" s="15"/>
      <c r="S19" s="15"/>
    </row>
    <row r="20" spans="1:21" s="21" customFormat="1" ht="18.75" customHeight="1" x14ac:dyDescent="0.15">
      <c r="A20" s="16" t="str">
        <f>"L"</f>
        <v>L</v>
      </c>
      <c r="B20" s="32" t="s">
        <v>111</v>
      </c>
      <c r="C20" s="78" t="s">
        <v>31</v>
      </c>
      <c r="D20" s="34" t="s">
        <v>114</v>
      </c>
      <c r="E20" s="46">
        <f>IF(C5="","",VLOOKUP(C5,設定!B4:G17,4,FALSE)*C23)</f>
        <v>0</v>
      </c>
      <c r="H20" s="18"/>
      <c r="I20" s="24"/>
      <c r="M20" s="15"/>
      <c r="N20" s="15"/>
      <c r="O20" s="15"/>
      <c r="P20" s="15"/>
      <c r="Q20" s="15"/>
      <c r="R20" s="15"/>
      <c r="S20" s="15"/>
    </row>
    <row r="21" spans="1:21" s="24" customFormat="1" ht="18.75" customHeight="1" x14ac:dyDescent="0.15">
      <c r="A21" s="16" t="str">
        <f>"M"</f>
        <v>M</v>
      </c>
      <c r="B21" s="31" t="s">
        <v>112</v>
      </c>
      <c r="C21" s="78" t="s">
        <v>48</v>
      </c>
      <c r="D21" s="35" t="s">
        <v>15</v>
      </c>
      <c r="E21" s="45"/>
      <c r="H21" s="18"/>
    </row>
    <row r="22" spans="1:21" ht="22.5" customHeight="1" x14ac:dyDescent="0.15">
      <c r="I22" s="24"/>
    </row>
    <row r="23" spans="1:21" ht="20.100000000000001" customHeight="1" x14ac:dyDescent="0.15">
      <c r="A23" s="27" t="str">
        <f>"N"</f>
        <v>N</v>
      </c>
      <c r="B23" s="36" t="s">
        <v>11</v>
      </c>
      <c r="C23" s="37">
        <f>SUM($A$25:$A$94)</f>
        <v>0</v>
      </c>
      <c r="D23" s="28">
        <f>SUM($A$25:$A$94)</f>
        <v>0</v>
      </c>
    </row>
    <row r="24" spans="1:21" s="21" customFormat="1" ht="15.95" customHeight="1" thickBot="1" x14ac:dyDescent="0.2">
      <c r="B24" s="38" t="s">
        <v>0</v>
      </c>
      <c r="C24" s="38" t="s">
        <v>45</v>
      </c>
      <c r="D24" s="39" t="s">
        <v>14</v>
      </c>
      <c r="E24" s="39" t="s">
        <v>115</v>
      </c>
      <c r="F24" s="39" t="s">
        <v>116</v>
      </c>
      <c r="G24" s="39" t="s">
        <v>117</v>
      </c>
      <c r="H24" s="39" t="s">
        <v>118</v>
      </c>
      <c r="I24" s="39" t="s">
        <v>119</v>
      </c>
      <c r="J24" s="40" t="s">
        <v>18</v>
      </c>
      <c r="K24" s="40" t="s">
        <v>19</v>
      </c>
      <c r="L24" s="41" t="s">
        <v>7</v>
      </c>
      <c r="M24" s="41" t="s">
        <v>113</v>
      </c>
      <c r="N24" s="41" t="s">
        <v>8</v>
      </c>
      <c r="O24" s="41" t="s">
        <v>9</v>
      </c>
      <c r="P24" s="41" t="s">
        <v>21</v>
      </c>
      <c r="Q24" s="40" t="s">
        <v>68</v>
      </c>
      <c r="R24" s="40" t="s">
        <v>69</v>
      </c>
      <c r="S24" s="41" t="s">
        <v>23</v>
      </c>
      <c r="T24" s="14"/>
      <c r="U24" s="14"/>
    </row>
    <row r="25" spans="1:21" s="24" customFormat="1" ht="19.5" customHeight="1" thickTop="1" x14ac:dyDescent="0.15">
      <c r="A25" s="16">
        <f>IF(C25="",0,1)</f>
        <v>0</v>
      </c>
      <c r="B25" s="29">
        <v>1</v>
      </c>
      <c r="C25" s="47"/>
      <c r="D25" s="87"/>
      <c r="E25" s="48"/>
      <c r="F25" s="48"/>
      <c r="G25" s="48"/>
      <c r="H25" s="45"/>
      <c r="I25" s="49" t="s">
        <v>22</v>
      </c>
      <c r="J25" s="50"/>
      <c r="K25" s="50"/>
      <c r="L25" s="51"/>
      <c r="M25" s="52"/>
      <c r="N25" s="50"/>
      <c r="O25" s="50"/>
      <c r="P25" s="50"/>
      <c r="Q25" s="51"/>
      <c r="R25" s="51"/>
      <c r="S25" s="51"/>
      <c r="T25" s="14"/>
      <c r="U25" s="14"/>
    </row>
    <row r="26" spans="1:21" s="24" customFormat="1" ht="19.5" customHeight="1" x14ac:dyDescent="0.15">
      <c r="A26" s="16">
        <f t="shared" ref="A26:A94" si="0">IF(C26="",0,1)</f>
        <v>0</v>
      </c>
      <c r="B26" s="29">
        <v>2</v>
      </c>
      <c r="C26" s="43"/>
      <c r="D26" s="88"/>
      <c r="E26" s="48"/>
      <c r="F26" s="48"/>
      <c r="G26" s="48"/>
      <c r="H26" s="45"/>
      <c r="I26" s="49" t="s">
        <v>22</v>
      </c>
      <c r="J26" s="50"/>
      <c r="K26" s="50"/>
      <c r="L26" s="51"/>
      <c r="M26" s="52"/>
      <c r="N26" s="50"/>
      <c r="O26" s="50"/>
      <c r="P26" s="50"/>
      <c r="Q26" s="51"/>
      <c r="R26" s="51"/>
      <c r="S26" s="53"/>
      <c r="T26" s="14"/>
      <c r="U26" s="14"/>
    </row>
    <row r="27" spans="1:21" s="24" customFormat="1" ht="19.5" customHeight="1" x14ac:dyDescent="0.15">
      <c r="A27" s="16">
        <f t="shared" si="0"/>
        <v>0</v>
      </c>
      <c r="B27" s="29">
        <v>3</v>
      </c>
      <c r="C27" s="43"/>
      <c r="D27" s="88"/>
      <c r="E27" s="48"/>
      <c r="F27" s="48"/>
      <c r="G27" s="48"/>
      <c r="H27" s="45"/>
      <c r="I27" s="49" t="s">
        <v>22</v>
      </c>
      <c r="J27" s="50"/>
      <c r="K27" s="50"/>
      <c r="L27" s="51"/>
      <c r="M27" s="52"/>
      <c r="N27" s="50"/>
      <c r="O27" s="50"/>
      <c r="P27" s="50"/>
      <c r="Q27" s="51"/>
      <c r="R27" s="51"/>
      <c r="S27" s="53"/>
    </row>
    <row r="28" spans="1:21" s="24" customFormat="1" ht="19.5" customHeight="1" x14ac:dyDescent="0.15">
      <c r="A28" s="16">
        <f t="shared" si="0"/>
        <v>0</v>
      </c>
      <c r="B28" s="29">
        <v>4</v>
      </c>
      <c r="C28" s="43"/>
      <c r="D28" s="88"/>
      <c r="E28" s="48"/>
      <c r="F28" s="48"/>
      <c r="G28" s="48"/>
      <c r="H28" s="45"/>
      <c r="I28" s="49" t="s">
        <v>22</v>
      </c>
      <c r="J28" s="50"/>
      <c r="K28" s="50"/>
      <c r="L28" s="51"/>
      <c r="M28" s="52"/>
      <c r="N28" s="50"/>
      <c r="O28" s="50"/>
      <c r="P28" s="50"/>
      <c r="Q28" s="51"/>
      <c r="R28" s="51"/>
      <c r="S28" s="53"/>
    </row>
    <row r="29" spans="1:21" s="24" customFormat="1" ht="19.5" customHeight="1" x14ac:dyDescent="0.15">
      <c r="A29" s="16">
        <f t="shared" si="0"/>
        <v>0</v>
      </c>
      <c r="B29" s="29">
        <v>5</v>
      </c>
      <c r="C29" s="43"/>
      <c r="D29" s="88"/>
      <c r="E29" s="48"/>
      <c r="F29" s="48"/>
      <c r="G29" s="48"/>
      <c r="H29" s="45"/>
      <c r="I29" s="49" t="s">
        <v>22</v>
      </c>
      <c r="J29" s="50"/>
      <c r="K29" s="50"/>
      <c r="L29" s="51"/>
      <c r="M29" s="52"/>
      <c r="N29" s="50"/>
      <c r="O29" s="50"/>
      <c r="P29" s="50"/>
      <c r="Q29" s="51"/>
      <c r="R29" s="51"/>
      <c r="S29" s="53"/>
    </row>
    <row r="30" spans="1:21" s="24" customFormat="1" ht="19.5" customHeight="1" x14ac:dyDescent="0.15">
      <c r="A30" s="16">
        <f t="shared" si="0"/>
        <v>0</v>
      </c>
      <c r="B30" s="29">
        <v>6</v>
      </c>
      <c r="C30" s="43"/>
      <c r="D30" s="88"/>
      <c r="E30" s="48"/>
      <c r="F30" s="48"/>
      <c r="G30" s="48"/>
      <c r="H30" s="45"/>
      <c r="I30" s="49" t="s">
        <v>22</v>
      </c>
      <c r="J30" s="50"/>
      <c r="K30" s="50"/>
      <c r="L30" s="51"/>
      <c r="M30" s="52"/>
      <c r="N30" s="50"/>
      <c r="O30" s="50"/>
      <c r="P30" s="50"/>
      <c r="Q30" s="51"/>
      <c r="R30" s="51"/>
      <c r="S30" s="53"/>
    </row>
    <row r="31" spans="1:21" s="24" customFormat="1" ht="19.5" customHeight="1" x14ac:dyDescent="0.15">
      <c r="A31" s="16">
        <f t="shared" si="0"/>
        <v>0</v>
      </c>
      <c r="B31" s="29">
        <v>7</v>
      </c>
      <c r="C31" s="43"/>
      <c r="D31" s="88"/>
      <c r="E31" s="48"/>
      <c r="F31" s="48"/>
      <c r="G31" s="48"/>
      <c r="H31" s="45"/>
      <c r="I31" s="49" t="s">
        <v>22</v>
      </c>
      <c r="J31" s="50"/>
      <c r="K31" s="50"/>
      <c r="L31" s="51"/>
      <c r="M31" s="52"/>
      <c r="N31" s="50"/>
      <c r="O31" s="50"/>
      <c r="P31" s="50"/>
      <c r="Q31" s="51"/>
      <c r="R31" s="51"/>
      <c r="S31" s="53"/>
    </row>
    <row r="32" spans="1:21" s="24" customFormat="1" ht="19.5" customHeight="1" x14ac:dyDescent="0.15">
      <c r="A32" s="16">
        <f t="shared" si="0"/>
        <v>0</v>
      </c>
      <c r="B32" s="29">
        <v>8</v>
      </c>
      <c r="C32" s="43"/>
      <c r="D32" s="88"/>
      <c r="E32" s="48"/>
      <c r="F32" s="48"/>
      <c r="G32" s="48"/>
      <c r="H32" s="45"/>
      <c r="I32" s="49" t="s">
        <v>22</v>
      </c>
      <c r="J32" s="50"/>
      <c r="K32" s="50"/>
      <c r="L32" s="51"/>
      <c r="M32" s="52"/>
      <c r="N32" s="50"/>
      <c r="O32" s="50"/>
      <c r="P32" s="50"/>
      <c r="Q32" s="51"/>
      <c r="R32" s="51"/>
      <c r="S32" s="53"/>
    </row>
    <row r="33" spans="1:19" s="24" customFormat="1" ht="19.5" customHeight="1" x14ac:dyDescent="0.15">
      <c r="A33" s="16">
        <f t="shared" si="0"/>
        <v>0</v>
      </c>
      <c r="B33" s="29">
        <v>9</v>
      </c>
      <c r="C33" s="43"/>
      <c r="D33" s="88"/>
      <c r="E33" s="48"/>
      <c r="F33" s="48"/>
      <c r="G33" s="48"/>
      <c r="H33" s="45"/>
      <c r="I33" s="49" t="s">
        <v>22</v>
      </c>
      <c r="J33" s="50"/>
      <c r="K33" s="50"/>
      <c r="L33" s="51"/>
      <c r="M33" s="52"/>
      <c r="N33" s="50"/>
      <c r="O33" s="50"/>
      <c r="P33" s="50"/>
      <c r="Q33" s="51"/>
      <c r="R33" s="51"/>
      <c r="S33" s="53"/>
    </row>
    <row r="34" spans="1:19" s="24" customFormat="1" ht="19.5" customHeight="1" x14ac:dyDescent="0.15">
      <c r="A34" s="16">
        <f t="shared" si="0"/>
        <v>0</v>
      </c>
      <c r="B34" s="29">
        <v>10</v>
      </c>
      <c r="C34" s="43"/>
      <c r="D34" s="88"/>
      <c r="E34" s="48"/>
      <c r="F34" s="48"/>
      <c r="G34" s="48"/>
      <c r="H34" s="45"/>
      <c r="I34" s="49" t="s">
        <v>22</v>
      </c>
      <c r="J34" s="50"/>
      <c r="K34" s="50"/>
      <c r="L34" s="51"/>
      <c r="M34" s="52"/>
      <c r="N34" s="50"/>
      <c r="O34" s="50"/>
      <c r="P34" s="50"/>
      <c r="Q34" s="51"/>
      <c r="R34" s="51"/>
      <c r="S34" s="53"/>
    </row>
    <row r="35" spans="1:19" s="24" customFormat="1" ht="19.5" customHeight="1" x14ac:dyDescent="0.15">
      <c r="A35" s="16">
        <f t="shared" si="0"/>
        <v>0</v>
      </c>
      <c r="B35" s="29">
        <v>11</v>
      </c>
      <c r="C35" s="43"/>
      <c r="D35" s="88"/>
      <c r="E35" s="48"/>
      <c r="F35" s="48"/>
      <c r="G35" s="48"/>
      <c r="H35" s="45"/>
      <c r="I35" s="49" t="s">
        <v>22</v>
      </c>
      <c r="J35" s="50"/>
      <c r="K35" s="50"/>
      <c r="L35" s="51"/>
      <c r="M35" s="52"/>
      <c r="N35" s="50"/>
      <c r="O35" s="50"/>
      <c r="P35" s="50"/>
      <c r="Q35" s="51"/>
      <c r="R35" s="51"/>
      <c r="S35" s="53"/>
    </row>
    <row r="36" spans="1:19" s="24" customFormat="1" ht="19.5" customHeight="1" x14ac:dyDescent="0.15">
      <c r="A36" s="16">
        <f t="shared" si="0"/>
        <v>0</v>
      </c>
      <c r="B36" s="29">
        <v>12</v>
      </c>
      <c r="C36" s="43"/>
      <c r="D36" s="88"/>
      <c r="E36" s="48"/>
      <c r="F36" s="48"/>
      <c r="G36" s="48"/>
      <c r="H36" s="45"/>
      <c r="I36" s="49" t="s">
        <v>22</v>
      </c>
      <c r="J36" s="50"/>
      <c r="K36" s="50"/>
      <c r="L36" s="51"/>
      <c r="M36" s="52"/>
      <c r="N36" s="50"/>
      <c r="O36" s="50"/>
      <c r="P36" s="50"/>
      <c r="Q36" s="51"/>
      <c r="R36" s="51"/>
      <c r="S36" s="53"/>
    </row>
    <row r="37" spans="1:19" s="24" customFormat="1" ht="19.5" customHeight="1" x14ac:dyDescent="0.15">
      <c r="A37" s="16">
        <f t="shared" si="0"/>
        <v>0</v>
      </c>
      <c r="B37" s="29">
        <v>13</v>
      </c>
      <c r="C37" s="43"/>
      <c r="D37" s="88"/>
      <c r="E37" s="48"/>
      <c r="F37" s="48"/>
      <c r="G37" s="48"/>
      <c r="H37" s="45"/>
      <c r="I37" s="49" t="s">
        <v>22</v>
      </c>
      <c r="J37" s="50"/>
      <c r="K37" s="50"/>
      <c r="L37" s="51"/>
      <c r="M37" s="52"/>
      <c r="N37" s="50"/>
      <c r="O37" s="50"/>
      <c r="P37" s="50"/>
      <c r="Q37" s="51"/>
      <c r="R37" s="51"/>
      <c r="S37" s="53"/>
    </row>
    <row r="38" spans="1:19" s="24" customFormat="1" ht="19.5" customHeight="1" x14ac:dyDescent="0.15">
      <c r="A38" s="16">
        <f t="shared" si="0"/>
        <v>0</v>
      </c>
      <c r="B38" s="29">
        <v>14</v>
      </c>
      <c r="C38" s="43"/>
      <c r="D38" s="88"/>
      <c r="E38" s="48"/>
      <c r="F38" s="48"/>
      <c r="G38" s="48"/>
      <c r="H38" s="45"/>
      <c r="I38" s="49" t="s">
        <v>22</v>
      </c>
      <c r="J38" s="50"/>
      <c r="K38" s="50"/>
      <c r="L38" s="51"/>
      <c r="M38" s="52"/>
      <c r="N38" s="50"/>
      <c r="O38" s="50"/>
      <c r="P38" s="50"/>
      <c r="Q38" s="51"/>
      <c r="R38" s="51"/>
      <c r="S38" s="53"/>
    </row>
    <row r="39" spans="1:19" s="24" customFormat="1" ht="19.5" customHeight="1" x14ac:dyDescent="0.15">
      <c r="A39" s="16">
        <f t="shared" si="0"/>
        <v>0</v>
      </c>
      <c r="B39" s="29">
        <v>15</v>
      </c>
      <c r="C39" s="43"/>
      <c r="D39" s="88"/>
      <c r="E39" s="48"/>
      <c r="F39" s="48"/>
      <c r="G39" s="48"/>
      <c r="H39" s="45"/>
      <c r="I39" s="49" t="s">
        <v>22</v>
      </c>
      <c r="J39" s="50"/>
      <c r="K39" s="50"/>
      <c r="L39" s="51"/>
      <c r="M39" s="52"/>
      <c r="N39" s="50"/>
      <c r="O39" s="50"/>
      <c r="P39" s="50"/>
      <c r="Q39" s="51"/>
      <c r="R39" s="51"/>
      <c r="S39" s="53"/>
    </row>
    <row r="40" spans="1:19" s="24" customFormat="1" ht="19.5" customHeight="1" x14ac:dyDescent="0.15">
      <c r="A40" s="16">
        <f t="shared" si="0"/>
        <v>0</v>
      </c>
      <c r="B40" s="29">
        <v>16</v>
      </c>
      <c r="C40" s="43"/>
      <c r="D40" s="88"/>
      <c r="E40" s="48"/>
      <c r="F40" s="48"/>
      <c r="G40" s="48"/>
      <c r="H40" s="45"/>
      <c r="I40" s="49" t="s">
        <v>22</v>
      </c>
      <c r="J40" s="50"/>
      <c r="K40" s="50"/>
      <c r="L40" s="51"/>
      <c r="M40" s="52"/>
      <c r="N40" s="50"/>
      <c r="O40" s="50"/>
      <c r="P40" s="50"/>
      <c r="Q40" s="51"/>
      <c r="R40" s="51"/>
      <c r="S40" s="53"/>
    </row>
    <row r="41" spans="1:19" s="24" customFormat="1" ht="19.5" customHeight="1" x14ac:dyDescent="0.15">
      <c r="A41" s="16">
        <f t="shared" si="0"/>
        <v>0</v>
      </c>
      <c r="B41" s="29">
        <v>17</v>
      </c>
      <c r="C41" s="43"/>
      <c r="D41" s="88"/>
      <c r="E41" s="48"/>
      <c r="F41" s="48"/>
      <c r="G41" s="48"/>
      <c r="H41" s="45"/>
      <c r="I41" s="49" t="s">
        <v>22</v>
      </c>
      <c r="J41" s="50"/>
      <c r="K41" s="50"/>
      <c r="L41" s="51"/>
      <c r="M41" s="52"/>
      <c r="N41" s="50"/>
      <c r="O41" s="50"/>
      <c r="P41" s="50"/>
      <c r="Q41" s="51"/>
      <c r="R41" s="51"/>
      <c r="S41" s="53"/>
    </row>
    <row r="42" spans="1:19" s="24" customFormat="1" ht="19.5" customHeight="1" x14ac:dyDescent="0.15">
      <c r="A42" s="16">
        <f t="shared" si="0"/>
        <v>0</v>
      </c>
      <c r="B42" s="29">
        <v>18</v>
      </c>
      <c r="C42" s="43"/>
      <c r="D42" s="88"/>
      <c r="E42" s="48"/>
      <c r="F42" s="48"/>
      <c r="G42" s="48"/>
      <c r="H42" s="45"/>
      <c r="I42" s="49" t="s">
        <v>22</v>
      </c>
      <c r="J42" s="50"/>
      <c r="K42" s="50"/>
      <c r="L42" s="51"/>
      <c r="M42" s="52"/>
      <c r="N42" s="50"/>
      <c r="O42" s="50"/>
      <c r="P42" s="50"/>
      <c r="Q42" s="51"/>
      <c r="R42" s="51"/>
      <c r="S42" s="53"/>
    </row>
    <row r="43" spans="1:19" s="24" customFormat="1" ht="19.5" customHeight="1" x14ac:dyDescent="0.15">
      <c r="A43" s="16">
        <f t="shared" si="0"/>
        <v>0</v>
      </c>
      <c r="B43" s="29">
        <v>19</v>
      </c>
      <c r="C43" s="43"/>
      <c r="D43" s="88"/>
      <c r="E43" s="48"/>
      <c r="F43" s="48"/>
      <c r="G43" s="48"/>
      <c r="H43" s="45"/>
      <c r="I43" s="49" t="s">
        <v>22</v>
      </c>
      <c r="J43" s="50"/>
      <c r="K43" s="50"/>
      <c r="L43" s="51"/>
      <c r="M43" s="52"/>
      <c r="N43" s="50"/>
      <c r="O43" s="50"/>
      <c r="P43" s="50"/>
      <c r="Q43" s="51"/>
      <c r="R43" s="51"/>
      <c r="S43" s="53"/>
    </row>
    <row r="44" spans="1:19" s="24" customFormat="1" ht="19.5" customHeight="1" x14ac:dyDescent="0.15">
      <c r="A44" s="16">
        <f t="shared" si="0"/>
        <v>0</v>
      </c>
      <c r="B44" s="29">
        <v>20</v>
      </c>
      <c r="C44" s="43"/>
      <c r="D44" s="88"/>
      <c r="E44" s="48"/>
      <c r="F44" s="48"/>
      <c r="G44" s="48"/>
      <c r="H44" s="45"/>
      <c r="I44" s="49" t="s">
        <v>22</v>
      </c>
      <c r="J44" s="50"/>
      <c r="K44" s="50"/>
      <c r="L44" s="51"/>
      <c r="M44" s="52"/>
      <c r="N44" s="50"/>
      <c r="O44" s="50"/>
      <c r="P44" s="50"/>
      <c r="Q44" s="51"/>
      <c r="R44" s="51"/>
      <c r="S44" s="53"/>
    </row>
    <row r="45" spans="1:19" s="24" customFormat="1" ht="19.5" customHeight="1" x14ac:dyDescent="0.15">
      <c r="A45" s="16">
        <f t="shared" ref="A45:A54" si="1">IF(C45="",0,1)</f>
        <v>0</v>
      </c>
      <c r="B45" s="29">
        <v>21</v>
      </c>
      <c r="C45" s="43"/>
      <c r="D45" s="88"/>
      <c r="E45" s="48"/>
      <c r="F45" s="48"/>
      <c r="G45" s="48"/>
      <c r="H45" s="45"/>
      <c r="I45" s="49" t="s">
        <v>22</v>
      </c>
      <c r="J45" s="50"/>
      <c r="K45" s="50"/>
      <c r="L45" s="51"/>
      <c r="M45" s="52"/>
      <c r="N45" s="50"/>
      <c r="O45" s="50"/>
      <c r="P45" s="50"/>
      <c r="Q45" s="51"/>
      <c r="R45" s="51"/>
      <c r="S45" s="53"/>
    </row>
    <row r="46" spans="1:19" s="24" customFormat="1" ht="19.5" customHeight="1" x14ac:dyDescent="0.15">
      <c r="A46" s="16">
        <f t="shared" si="1"/>
        <v>0</v>
      </c>
      <c r="B46" s="29">
        <v>22</v>
      </c>
      <c r="C46" s="43"/>
      <c r="D46" s="88"/>
      <c r="E46" s="48"/>
      <c r="F46" s="48"/>
      <c r="G46" s="48"/>
      <c r="H46" s="45"/>
      <c r="I46" s="49" t="s">
        <v>22</v>
      </c>
      <c r="J46" s="50"/>
      <c r="K46" s="50"/>
      <c r="L46" s="51"/>
      <c r="M46" s="52"/>
      <c r="N46" s="50"/>
      <c r="O46" s="50"/>
      <c r="P46" s="50"/>
      <c r="Q46" s="51"/>
      <c r="R46" s="51"/>
      <c r="S46" s="53"/>
    </row>
    <row r="47" spans="1:19" s="24" customFormat="1" ht="19.5" customHeight="1" x14ac:dyDescent="0.15">
      <c r="A47" s="16">
        <f t="shared" si="1"/>
        <v>0</v>
      </c>
      <c r="B47" s="29">
        <v>23</v>
      </c>
      <c r="C47" s="43"/>
      <c r="D47" s="88"/>
      <c r="E47" s="48"/>
      <c r="F47" s="48"/>
      <c r="G47" s="48"/>
      <c r="H47" s="45"/>
      <c r="I47" s="49" t="s">
        <v>22</v>
      </c>
      <c r="J47" s="50"/>
      <c r="K47" s="50"/>
      <c r="L47" s="51"/>
      <c r="M47" s="52"/>
      <c r="N47" s="50"/>
      <c r="O47" s="50"/>
      <c r="P47" s="50"/>
      <c r="Q47" s="51"/>
      <c r="R47" s="51"/>
      <c r="S47" s="53"/>
    </row>
    <row r="48" spans="1:19" s="24" customFormat="1" ht="19.5" customHeight="1" x14ac:dyDescent="0.15">
      <c r="A48" s="16">
        <f t="shared" si="1"/>
        <v>0</v>
      </c>
      <c r="B48" s="29">
        <v>24</v>
      </c>
      <c r="C48" s="43"/>
      <c r="D48" s="88"/>
      <c r="E48" s="48"/>
      <c r="F48" s="48"/>
      <c r="G48" s="48"/>
      <c r="H48" s="45"/>
      <c r="I48" s="49" t="s">
        <v>22</v>
      </c>
      <c r="J48" s="50"/>
      <c r="K48" s="50"/>
      <c r="L48" s="51"/>
      <c r="M48" s="52"/>
      <c r="N48" s="50"/>
      <c r="O48" s="50"/>
      <c r="P48" s="50"/>
      <c r="Q48" s="51"/>
      <c r="R48" s="51"/>
      <c r="S48" s="53"/>
    </row>
    <row r="49" spans="1:19" s="24" customFormat="1" ht="19.5" customHeight="1" x14ac:dyDescent="0.15">
      <c r="A49" s="16">
        <f t="shared" si="1"/>
        <v>0</v>
      </c>
      <c r="B49" s="29">
        <v>25</v>
      </c>
      <c r="C49" s="43"/>
      <c r="D49" s="88"/>
      <c r="E49" s="48"/>
      <c r="F49" s="48"/>
      <c r="G49" s="48"/>
      <c r="H49" s="45"/>
      <c r="I49" s="49" t="s">
        <v>22</v>
      </c>
      <c r="J49" s="50"/>
      <c r="K49" s="50"/>
      <c r="L49" s="51"/>
      <c r="M49" s="52"/>
      <c r="N49" s="50"/>
      <c r="O49" s="50"/>
      <c r="P49" s="50"/>
      <c r="Q49" s="51"/>
      <c r="R49" s="51"/>
      <c r="S49" s="53"/>
    </row>
    <row r="50" spans="1:19" s="24" customFormat="1" ht="19.5" customHeight="1" x14ac:dyDescent="0.15">
      <c r="A50" s="16">
        <f t="shared" si="1"/>
        <v>0</v>
      </c>
      <c r="B50" s="29">
        <v>26</v>
      </c>
      <c r="C50" s="43"/>
      <c r="D50" s="88"/>
      <c r="E50" s="48"/>
      <c r="F50" s="48"/>
      <c r="G50" s="48"/>
      <c r="H50" s="45"/>
      <c r="I50" s="49" t="s">
        <v>22</v>
      </c>
      <c r="J50" s="50"/>
      <c r="K50" s="50"/>
      <c r="L50" s="51"/>
      <c r="M50" s="52"/>
      <c r="N50" s="50"/>
      <c r="O50" s="50"/>
      <c r="P50" s="50"/>
      <c r="Q50" s="51"/>
      <c r="R50" s="51"/>
      <c r="S50" s="53"/>
    </row>
    <row r="51" spans="1:19" s="24" customFormat="1" ht="19.5" customHeight="1" x14ac:dyDescent="0.15">
      <c r="A51" s="16">
        <f t="shared" si="1"/>
        <v>0</v>
      </c>
      <c r="B51" s="29">
        <v>27</v>
      </c>
      <c r="C51" s="43"/>
      <c r="D51" s="88"/>
      <c r="E51" s="48"/>
      <c r="F51" s="48"/>
      <c r="G51" s="48"/>
      <c r="H51" s="45"/>
      <c r="I51" s="49" t="s">
        <v>22</v>
      </c>
      <c r="J51" s="50"/>
      <c r="K51" s="50"/>
      <c r="L51" s="51"/>
      <c r="M51" s="52"/>
      <c r="N51" s="50"/>
      <c r="O51" s="50"/>
      <c r="P51" s="50"/>
      <c r="Q51" s="51"/>
      <c r="R51" s="51"/>
      <c r="S51" s="53"/>
    </row>
    <row r="52" spans="1:19" s="24" customFormat="1" ht="19.5" customHeight="1" x14ac:dyDescent="0.15">
      <c r="A52" s="16">
        <f t="shared" si="1"/>
        <v>0</v>
      </c>
      <c r="B52" s="29">
        <v>28</v>
      </c>
      <c r="C52" s="43"/>
      <c r="D52" s="88"/>
      <c r="E52" s="48"/>
      <c r="F52" s="48"/>
      <c r="G52" s="48"/>
      <c r="H52" s="45"/>
      <c r="I52" s="49" t="s">
        <v>22</v>
      </c>
      <c r="J52" s="50"/>
      <c r="K52" s="50"/>
      <c r="L52" s="51"/>
      <c r="M52" s="52"/>
      <c r="N52" s="50"/>
      <c r="O52" s="50"/>
      <c r="P52" s="50"/>
      <c r="Q52" s="51"/>
      <c r="R52" s="51"/>
      <c r="S52" s="53"/>
    </row>
    <row r="53" spans="1:19" s="24" customFormat="1" ht="19.5" customHeight="1" x14ac:dyDescent="0.15">
      <c r="A53" s="16">
        <f t="shared" si="1"/>
        <v>0</v>
      </c>
      <c r="B53" s="29">
        <v>29</v>
      </c>
      <c r="C53" s="43"/>
      <c r="D53" s="88"/>
      <c r="E53" s="48"/>
      <c r="F53" s="48"/>
      <c r="G53" s="48"/>
      <c r="H53" s="45"/>
      <c r="I53" s="49" t="s">
        <v>22</v>
      </c>
      <c r="J53" s="50"/>
      <c r="K53" s="50"/>
      <c r="L53" s="51"/>
      <c r="M53" s="52"/>
      <c r="N53" s="50"/>
      <c r="O53" s="50"/>
      <c r="P53" s="50"/>
      <c r="Q53" s="51"/>
      <c r="R53" s="51"/>
      <c r="S53" s="53"/>
    </row>
    <row r="54" spans="1:19" s="24" customFormat="1" ht="19.5" customHeight="1" x14ac:dyDescent="0.15">
      <c r="A54" s="16">
        <f t="shared" si="1"/>
        <v>0</v>
      </c>
      <c r="B54" s="29">
        <v>30</v>
      </c>
      <c r="C54" s="43"/>
      <c r="D54" s="88"/>
      <c r="E54" s="48"/>
      <c r="F54" s="48"/>
      <c r="G54" s="48"/>
      <c r="H54" s="45"/>
      <c r="I54" s="49" t="s">
        <v>22</v>
      </c>
      <c r="J54" s="50"/>
      <c r="K54" s="50"/>
      <c r="L54" s="51"/>
      <c r="M54" s="52"/>
      <c r="N54" s="50"/>
      <c r="O54" s="50"/>
      <c r="P54" s="50"/>
      <c r="Q54" s="51"/>
      <c r="R54" s="51"/>
      <c r="S54" s="53"/>
    </row>
    <row r="55" spans="1:19" s="24" customFormat="1" ht="19.5" customHeight="1" x14ac:dyDescent="0.15">
      <c r="A55" s="16">
        <f t="shared" si="0"/>
        <v>0</v>
      </c>
      <c r="B55" s="29">
        <v>31</v>
      </c>
      <c r="C55" s="43"/>
      <c r="D55" s="88"/>
      <c r="E55" s="48"/>
      <c r="F55" s="48"/>
      <c r="G55" s="48"/>
      <c r="H55" s="45"/>
      <c r="I55" s="49" t="s">
        <v>22</v>
      </c>
      <c r="J55" s="50"/>
      <c r="K55" s="50"/>
      <c r="L55" s="51"/>
      <c r="M55" s="52"/>
      <c r="N55" s="50"/>
      <c r="O55" s="50"/>
      <c r="P55" s="50"/>
      <c r="Q55" s="51"/>
      <c r="R55" s="51"/>
      <c r="S55" s="53"/>
    </row>
    <row r="56" spans="1:19" s="24" customFormat="1" ht="19.5" customHeight="1" x14ac:dyDescent="0.15">
      <c r="A56" s="16">
        <f t="shared" si="0"/>
        <v>0</v>
      </c>
      <c r="B56" s="29">
        <v>32</v>
      </c>
      <c r="C56" s="43"/>
      <c r="D56" s="88"/>
      <c r="E56" s="48"/>
      <c r="F56" s="48"/>
      <c r="G56" s="48"/>
      <c r="H56" s="45"/>
      <c r="I56" s="49" t="s">
        <v>22</v>
      </c>
      <c r="J56" s="50"/>
      <c r="K56" s="50"/>
      <c r="L56" s="51"/>
      <c r="M56" s="52"/>
      <c r="N56" s="50"/>
      <c r="O56" s="50"/>
      <c r="P56" s="50"/>
      <c r="Q56" s="51"/>
      <c r="R56" s="51"/>
      <c r="S56" s="53"/>
    </row>
    <row r="57" spans="1:19" s="24" customFormat="1" ht="19.5" customHeight="1" x14ac:dyDescent="0.15">
      <c r="A57" s="16">
        <f t="shared" si="0"/>
        <v>0</v>
      </c>
      <c r="B57" s="29">
        <v>33</v>
      </c>
      <c r="C57" s="43"/>
      <c r="D57" s="88"/>
      <c r="E57" s="48"/>
      <c r="F57" s="48"/>
      <c r="G57" s="48"/>
      <c r="H57" s="45"/>
      <c r="I57" s="49" t="s">
        <v>22</v>
      </c>
      <c r="J57" s="50"/>
      <c r="K57" s="50"/>
      <c r="L57" s="51"/>
      <c r="M57" s="52"/>
      <c r="N57" s="50"/>
      <c r="O57" s="50"/>
      <c r="P57" s="50"/>
      <c r="Q57" s="51"/>
      <c r="R57" s="51"/>
      <c r="S57" s="53"/>
    </row>
    <row r="58" spans="1:19" s="24" customFormat="1" ht="19.5" customHeight="1" x14ac:dyDescent="0.15">
      <c r="A58" s="16">
        <f t="shared" si="0"/>
        <v>0</v>
      </c>
      <c r="B58" s="29">
        <v>34</v>
      </c>
      <c r="C58" s="43"/>
      <c r="D58" s="88"/>
      <c r="E58" s="48"/>
      <c r="F58" s="48"/>
      <c r="G58" s="48"/>
      <c r="H58" s="45"/>
      <c r="I58" s="49" t="s">
        <v>22</v>
      </c>
      <c r="J58" s="50"/>
      <c r="K58" s="50"/>
      <c r="L58" s="51"/>
      <c r="M58" s="52"/>
      <c r="N58" s="50"/>
      <c r="O58" s="50"/>
      <c r="P58" s="50"/>
      <c r="Q58" s="51"/>
      <c r="R58" s="51"/>
      <c r="S58" s="53"/>
    </row>
    <row r="59" spans="1:19" s="24" customFormat="1" ht="19.5" customHeight="1" x14ac:dyDescent="0.15">
      <c r="A59" s="16">
        <f t="shared" si="0"/>
        <v>0</v>
      </c>
      <c r="B59" s="29">
        <v>35</v>
      </c>
      <c r="C59" s="43"/>
      <c r="D59" s="88"/>
      <c r="E59" s="48"/>
      <c r="F59" s="48"/>
      <c r="G59" s="48"/>
      <c r="H59" s="45"/>
      <c r="I59" s="49" t="s">
        <v>22</v>
      </c>
      <c r="J59" s="50"/>
      <c r="K59" s="50"/>
      <c r="L59" s="51"/>
      <c r="M59" s="52"/>
      <c r="N59" s="50"/>
      <c r="O59" s="50"/>
      <c r="P59" s="50"/>
      <c r="Q59" s="51"/>
      <c r="R59" s="51"/>
      <c r="S59" s="53"/>
    </row>
    <row r="60" spans="1:19" s="24" customFormat="1" ht="19.5" customHeight="1" x14ac:dyDescent="0.15">
      <c r="A60" s="16">
        <f t="shared" si="0"/>
        <v>0</v>
      </c>
      <c r="B60" s="29">
        <v>36</v>
      </c>
      <c r="C60" s="43"/>
      <c r="D60" s="88"/>
      <c r="E60" s="48"/>
      <c r="F60" s="48"/>
      <c r="G60" s="48"/>
      <c r="H60" s="45"/>
      <c r="I60" s="49" t="s">
        <v>22</v>
      </c>
      <c r="J60" s="50"/>
      <c r="K60" s="50"/>
      <c r="L60" s="51"/>
      <c r="M60" s="52"/>
      <c r="N60" s="50"/>
      <c r="O60" s="50"/>
      <c r="P60" s="50"/>
      <c r="Q60" s="51"/>
      <c r="R60" s="51"/>
      <c r="S60" s="53"/>
    </row>
    <row r="61" spans="1:19" s="24" customFormat="1" ht="19.5" customHeight="1" x14ac:dyDescent="0.15">
      <c r="A61" s="16">
        <f t="shared" si="0"/>
        <v>0</v>
      </c>
      <c r="B61" s="29">
        <v>37</v>
      </c>
      <c r="C61" s="43"/>
      <c r="D61" s="88"/>
      <c r="E61" s="48"/>
      <c r="F61" s="48"/>
      <c r="G61" s="48"/>
      <c r="H61" s="45"/>
      <c r="I61" s="49" t="s">
        <v>22</v>
      </c>
      <c r="J61" s="50"/>
      <c r="K61" s="50"/>
      <c r="L61" s="51"/>
      <c r="M61" s="52"/>
      <c r="N61" s="50"/>
      <c r="O61" s="50"/>
      <c r="P61" s="50"/>
      <c r="Q61" s="51"/>
      <c r="R61" s="51"/>
      <c r="S61" s="53"/>
    </row>
    <row r="62" spans="1:19" s="24" customFormat="1" ht="19.5" customHeight="1" x14ac:dyDescent="0.15">
      <c r="A62" s="16">
        <f t="shared" si="0"/>
        <v>0</v>
      </c>
      <c r="B62" s="29">
        <v>38</v>
      </c>
      <c r="C62" s="43"/>
      <c r="D62" s="88"/>
      <c r="E62" s="48"/>
      <c r="F62" s="48"/>
      <c r="G62" s="48"/>
      <c r="H62" s="45"/>
      <c r="I62" s="49" t="s">
        <v>22</v>
      </c>
      <c r="J62" s="50"/>
      <c r="K62" s="50"/>
      <c r="L62" s="51"/>
      <c r="M62" s="52"/>
      <c r="N62" s="50"/>
      <c r="O62" s="50"/>
      <c r="P62" s="50"/>
      <c r="Q62" s="51"/>
      <c r="R62" s="51"/>
      <c r="S62" s="53"/>
    </row>
    <row r="63" spans="1:19" s="24" customFormat="1" ht="19.5" customHeight="1" x14ac:dyDescent="0.15">
      <c r="A63" s="16">
        <f t="shared" si="0"/>
        <v>0</v>
      </c>
      <c r="B63" s="29">
        <v>39</v>
      </c>
      <c r="C63" s="43"/>
      <c r="D63" s="88"/>
      <c r="E63" s="48"/>
      <c r="F63" s="48"/>
      <c r="G63" s="48"/>
      <c r="H63" s="45"/>
      <c r="I63" s="49" t="s">
        <v>22</v>
      </c>
      <c r="J63" s="50"/>
      <c r="K63" s="50"/>
      <c r="L63" s="51"/>
      <c r="M63" s="52"/>
      <c r="N63" s="50"/>
      <c r="O63" s="50"/>
      <c r="P63" s="50"/>
      <c r="Q63" s="51"/>
      <c r="R63" s="51"/>
      <c r="S63" s="53"/>
    </row>
    <row r="64" spans="1:19" s="24" customFormat="1" ht="19.5" customHeight="1" x14ac:dyDescent="0.15">
      <c r="A64" s="16">
        <f t="shared" si="0"/>
        <v>0</v>
      </c>
      <c r="B64" s="29">
        <v>40</v>
      </c>
      <c r="C64" s="43"/>
      <c r="D64" s="88"/>
      <c r="E64" s="48"/>
      <c r="F64" s="48"/>
      <c r="G64" s="48"/>
      <c r="H64" s="45"/>
      <c r="I64" s="49" t="s">
        <v>22</v>
      </c>
      <c r="J64" s="50"/>
      <c r="K64" s="50"/>
      <c r="L64" s="51"/>
      <c r="M64" s="52"/>
      <c r="N64" s="50"/>
      <c r="O64" s="50"/>
      <c r="P64" s="50"/>
      <c r="Q64" s="51"/>
      <c r="R64" s="51"/>
      <c r="S64" s="53"/>
    </row>
    <row r="65" spans="1:19" s="24" customFormat="1" ht="19.5" customHeight="1" x14ac:dyDescent="0.15">
      <c r="A65" s="16">
        <f t="shared" ref="A65:A74" si="2">IF(C65="",0,1)</f>
        <v>0</v>
      </c>
      <c r="B65" s="29">
        <v>41</v>
      </c>
      <c r="C65" s="43"/>
      <c r="D65" s="88"/>
      <c r="E65" s="48"/>
      <c r="F65" s="48"/>
      <c r="G65" s="48"/>
      <c r="H65" s="45"/>
      <c r="I65" s="49" t="s">
        <v>22</v>
      </c>
      <c r="J65" s="50"/>
      <c r="K65" s="50"/>
      <c r="L65" s="51"/>
      <c r="M65" s="52"/>
      <c r="N65" s="50"/>
      <c r="O65" s="50"/>
      <c r="P65" s="50"/>
      <c r="Q65" s="51"/>
      <c r="R65" s="51"/>
      <c r="S65" s="53"/>
    </row>
    <row r="66" spans="1:19" s="24" customFormat="1" ht="19.5" customHeight="1" x14ac:dyDescent="0.15">
      <c r="A66" s="16">
        <f t="shared" si="2"/>
        <v>0</v>
      </c>
      <c r="B66" s="29">
        <v>42</v>
      </c>
      <c r="C66" s="43"/>
      <c r="D66" s="88"/>
      <c r="E66" s="48"/>
      <c r="F66" s="48"/>
      <c r="G66" s="48"/>
      <c r="H66" s="45"/>
      <c r="I66" s="49" t="s">
        <v>22</v>
      </c>
      <c r="J66" s="50"/>
      <c r="K66" s="50"/>
      <c r="L66" s="51"/>
      <c r="M66" s="52"/>
      <c r="N66" s="50"/>
      <c r="O66" s="50"/>
      <c r="P66" s="50"/>
      <c r="Q66" s="51"/>
      <c r="R66" s="51"/>
      <c r="S66" s="53"/>
    </row>
    <row r="67" spans="1:19" s="24" customFormat="1" ht="19.5" customHeight="1" x14ac:dyDescent="0.15">
      <c r="A67" s="16">
        <f t="shared" si="2"/>
        <v>0</v>
      </c>
      <c r="B67" s="29">
        <v>43</v>
      </c>
      <c r="C67" s="43"/>
      <c r="D67" s="88"/>
      <c r="E67" s="48"/>
      <c r="F67" s="48"/>
      <c r="G67" s="48"/>
      <c r="H67" s="45"/>
      <c r="I67" s="49" t="s">
        <v>22</v>
      </c>
      <c r="J67" s="50"/>
      <c r="K67" s="50"/>
      <c r="L67" s="51"/>
      <c r="M67" s="52"/>
      <c r="N67" s="50"/>
      <c r="O67" s="50"/>
      <c r="P67" s="50"/>
      <c r="Q67" s="51"/>
      <c r="R67" s="51"/>
      <c r="S67" s="53"/>
    </row>
    <row r="68" spans="1:19" s="24" customFormat="1" ht="19.5" customHeight="1" x14ac:dyDescent="0.15">
      <c r="A68" s="16">
        <f t="shared" si="2"/>
        <v>0</v>
      </c>
      <c r="B68" s="29">
        <v>44</v>
      </c>
      <c r="C68" s="43"/>
      <c r="D68" s="88"/>
      <c r="E68" s="48"/>
      <c r="F68" s="48"/>
      <c r="G68" s="48"/>
      <c r="H68" s="45"/>
      <c r="I68" s="49" t="s">
        <v>22</v>
      </c>
      <c r="J68" s="50"/>
      <c r="K68" s="50"/>
      <c r="L68" s="51"/>
      <c r="M68" s="52"/>
      <c r="N68" s="50"/>
      <c r="O68" s="50"/>
      <c r="P68" s="50"/>
      <c r="Q68" s="51"/>
      <c r="R68" s="51"/>
      <c r="S68" s="53"/>
    </row>
    <row r="69" spans="1:19" s="24" customFormat="1" ht="19.5" customHeight="1" x14ac:dyDescent="0.15">
      <c r="A69" s="16">
        <f t="shared" si="2"/>
        <v>0</v>
      </c>
      <c r="B69" s="29">
        <v>45</v>
      </c>
      <c r="C69" s="43"/>
      <c r="D69" s="88"/>
      <c r="E69" s="48"/>
      <c r="F69" s="48"/>
      <c r="G69" s="48"/>
      <c r="H69" s="45"/>
      <c r="I69" s="49" t="s">
        <v>22</v>
      </c>
      <c r="J69" s="50"/>
      <c r="K69" s="50"/>
      <c r="L69" s="51"/>
      <c r="M69" s="52"/>
      <c r="N69" s="50"/>
      <c r="O69" s="50"/>
      <c r="P69" s="50"/>
      <c r="Q69" s="51"/>
      <c r="R69" s="51"/>
      <c r="S69" s="53"/>
    </row>
    <row r="70" spans="1:19" s="24" customFormat="1" ht="19.5" customHeight="1" x14ac:dyDescent="0.15">
      <c r="A70" s="16">
        <f t="shared" si="2"/>
        <v>0</v>
      </c>
      <c r="B70" s="29">
        <v>46</v>
      </c>
      <c r="C70" s="43"/>
      <c r="D70" s="88"/>
      <c r="E70" s="48"/>
      <c r="F70" s="48"/>
      <c r="G70" s="48"/>
      <c r="H70" s="45"/>
      <c r="I70" s="49" t="s">
        <v>22</v>
      </c>
      <c r="J70" s="50"/>
      <c r="K70" s="50"/>
      <c r="L70" s="51"/>
      <c r="M70" s="52"/>
      <c r="N70" s="50"/>
      <c r="O70" s="50"/>
      <c r="P70" s="50"/>
      <c r="Q70" s="51"/>
      <c r="R70" s="51"/>
      <c r="S70" s="53"/>
    </row>
    <row r="71" spans="1:19" s="24" customFormat="1" ht="19.5" customHeight="1" x14ac:dyDescent="0.15">
      <c r="A71" s="16">
        <f t="shared" si="2"/>
        <v>0</v>
      </c>
      <c r="B71" s="29">
        <v>47</v>
      </c>
      <c r="C71" s="43"/>
      <c r="D71" s="88"/>
      <c r="E71" s="48"/>
      <c r="F71" s="48"/>
      <c r="G71" s="48"/>
      <c r="H71" s="45"/>
      <c r="I71" s="49" t="s">
        <v>22</v>
      </c>
      <c r="J71" s="50"/>
      <c r="K71" s="50"/>
      <c r="L71" s="51"/>
      <c r="M71" s="52"/>
      <c r="N71" s="50"/>
      <c r="O71" s="50"/>
      <c r="P71" s="50"/>
      <c r="Q71" s="51"/>
      <c r="R71" s="51"/>
      <c r="S71" s="53"/>
    </row>
    <row r="72" spans="1:19" s="24" customFormat="1" ht="19.5" customHeight="1" x14ac:dyDescent="0.15">
      <c r="A72" s="16">
        <f t="shared" si="2"/>
        <v>0</v>
      </c>
      <c r="B72" s="29">
        <v>48</v>
      </c>
      <c r="C72" s="43"/>
      <c r="D72" s="88"/>
      <c r="E72" s="48"/>
      <c r="F72" s="48"/>
      <c r="G72" s="48"/>
      <c r="H72" s="45"/>
      <c r="I72" s="49" t="s">
        <v>22</v>
      </c>
      <c r="J72" s="50"/>
      <c r="K72" s="50"/>
      <c r="L72" s="51"/>
      <c r="M72" s="52"/>
      <c r="N72" s="50"/>
      <c r="O72" s="50"/>
      <c r="P72" s="50"/>
      <c r="Q72" s="51"/>
      <c r="R72" s="51"/>
      <c r="S72" s="53"/>
    </row>
    <row r="73" spans="1:19" s="24" customFormat="1" ht="19.5" customHeight="1" x14ac:dyDescent="0.15">
      <c r="A73" s="16">
        <f t="shared" si="2"/>
        <v>0</v>
      </c>
      <c r="B73" s="29">
        <v>49</v>
      </c>
      <c r="C73" s="43"/>
      <c r="D73" s="88"/>
      <c r="E73" s="48"/>
      <c r="F73" s="48"/>
      <c r="G73" s="48"/>
      <c r="H73" s="45"/>
      <c r="I73" s="49" t="s">
        <v>22</v>
      </c>
      <c r="J73" s="50"/>
      <c r="K73" s="50"/>
      <c r="L73" s="51"/>
      <c r="M73" s="52"/>
      <c r="N73" s="50"/>
      <c r="O73" s="50"/>
      <c r="P73" s="50"/>
      <c r="Q73" s="51"/>
      <c r="R73" s="51"/>
      <c r="S73" s="53"/>
    </row>
    <row r="74" spans="1:19" s="24" customFormat="1" ht="19.5" customHeight="1" x14ac:dyDescent="0.15">
      <c r="A74" s="16">
        <f t="shared" si="2"/>
        <v>0</v>
      </c>
      <c r="B74" s="29">
        <v>50</v>
      </c>
      <c r="C74" s="43"/>
      <c r="D74" s="88"/>
      <c r="E74" s="48"/>
      <c r="F74" s="48"/>
      <c r="G74" s="48"/>
      <c r="H74" s="45"/>
      <c r="I74" s="49" t="s">
        <v>22</v>
      </c>
      <c r="J74" s="50"/>
      <c r="K74" s="50"/>
      <c r="L74" s="51"/>
      <c r="M74" s="52"/>
      <c r="N74" s="50"/>
      <c r="O74" s="50"/>
      <c r="P74" s="50"/>
      <c r="Q74" s="51"/>
      <c r="R74" s="51"/>
      <c r="S74" s="53"/>
    </row>
    <row r="75" spans="1:19" ht="19.5" customHeight="1" x14ac:dyDescent="0.15">
      <c r="A75" s="16">
        <f t="shared" si="0"/>
        <v>0</v>
      </c>
      <c r="B75" s="29">
        <v>51</v>
      </c>
      <c r="C75" s="43"/>
      <c r="D75" s="88"/>
      <c r="E75" s="48"/>
      <c r="F75" s="48"/>
      <c r="G75" s="48"/>
      <c r="H75" s="45"/>
      <c r="I75" s="49" t="s">
        <v>22</v>
      </c>
      <c r="J75" s="50"/>
      <c r="K75" s="50"/>
      <c r="L75" s="51"/>
      <c r="M75" s="52"/>
      <c r="N75" s="50"/>
      <c r="O75" s="50"/>
      <c r="P75" s="50"/>
      <c r="Q75" s="51"/>
      <c r="R75" s="51"/>
      <c r="S75" s="53"/>
    </row>
    <row r="76" spans="1:19" ht="19.5" customHeight="1" x14ac:dyDescent="0.15">
      <c r="A76" s="16">
        <f t="shared" si="0"/>
        <v>0</v>
      </c>
      <c r="B76" s="29">
        <v>52</v>
      </c>
      <c r="C76" s="43"/>
      <c r="D76" s="88"/>
      <c r="E76" s="48"/>
      <c r="F76" s="48"/>
      <c r="G76" s="48"/>
      <c r="H76" s="45"/>
      <c r="I76" s="49" t="s">
        <v>22</v>
      </c>
      <c r="J76" s="50"/>
      <c r="K76" s="50"/>
      <c r="L76" s="51"/>
      <c r="M76" s="52"/>
      <c r="N76" s="50"/>
      <c r="O76" s="50"/>
      <c r="P76" s="50"/>
      <c r="Q76" s="51"/>
      <c r="R76" s="51"/>
      <c r="S76" s="53"/>
    </row>
    <row r="77" spans="1:19" ht="19.5" customHeight="1" x14ac:dyDescent="0.15">
      <c r="A77" s="16">
        <f t="shared" si="0"/>
        <v>0</v>
      </c>
      <c r="B77" s="29">
        <v>53</v>
      </c>
      <c r="C77" s="43"/>
      <c r="D77" s="88"/>
      <c r="E77" s="48"/>
      <c r="F77" s="48"/>
      <c r="G77" s="48"/>
      <c r="H77" s="45"/>
      <c r="I77" s="49" t="s">
        <v>22</v>
      </c>
      <c r="J77" s="50"/>
      <c r="K77" s="50"/>
      <c r="L77" s="51"/>
      <c r="M77" s="52"/>
      <c r="N77" s="50"/>
      <c r="O77" s="50"/>
      <c r="P77" s="50"/>
      <c r="Q77" s="51"/>
      <c r="R77" s="51"/>
      <c r="S77" s="53"/>
    </row>
    <row r="78" spans="1:19" ht="19.5" customHeight="1" x14ac:dyDescent="0.15">
      <c r="A78" s="16">
        <f t="shared" si="0"/>
        <v>0</v>
      </c>
      <c r="B78" s="29">
        <v>54</v>
      </c>
      <c r="C78" s="43"/>
      <c r="D78" s="88"/>
      <c r="E78" s="48"/>
      <c r="F78" s="48"/>
      <c r="G78" s="48"/>
      <c r="H78" s="45"/>
      <c r="I78" s="49" t="s">
        <v>22</v>
      </c>
      <c r="J78" s="50"/>
      <c r="K78" s="50"/>
      <c r="L78" s="51"/>
      <c r="M78" s="52"/>
      <c r="N78" s="50"/>
      <c r="O78" s="50"/>
      <c r="P78" s="50"/>
      <c r="Q78" s="51"/>
      <c r="R78" s="51"/>
      <c r="S78" s="53"/>
    </row>
    <row r="79" spans="1:19" ht="19.5" customHeight="1" x14ac:dyDescent="0.15">
      <c r="A79" s="16">
        <f t="shared" si="0"/>
        <v>0</v>
      </c>
      <c r="B79" s="29">
        <v>55</v>
      </c>
      <c r="C79" s="43"/>
      <c r="D79" s="88"/>
      <c r="E79" s="48"/>
      <c r="F79" s="48"/>
      <c r="G79" s="48"/>
      <c r="H79" s="45"/>
      <c r="I79" s="49" t="s">
        <v>22</v>
      </c>
      <c r="J79" s="50"/>
      <c r="K79" s="50"/>
      <c r="L79" s="51"/>
      <c r="M79" s="52"/>
      <c r="N79" s="50"/>
      <c r="O79" s="50"/>
      <c r="P79" s="50"/>
      <c r="Q79" s="51"/>
      <c r="R79" s="51"/>
      <c r="S79" s="53"/>
    </row>
    <row r="80" spans="1:19" s="24" customFormat="1" ht="19.5" customHeight="1" x14ac:dyDescent="0.15">
      <c r="A80" s="16">
        <f t="shared" ref="A80:A89" si="3">IF(C80="",0,1)</f>
        <v>0</v>
      </c>
      <c r="B80" s="29">
        <v>56</v>
      </c>
      <c r="C80" s="43"/>
      <c r="D80" s="88"/>
      <c r="E80" s="48"/>
      <c r="F80" s="48"/>
      <c r="G80" s="48"/>
      <c r="H80" s="45"/>
      <c r="I80" s="49" t="s">
        <v>22</v>
      </c>
      <c r="J80" s="50"/>
      <c r="K80" s="50"/>
      <c r="L80" s="51"/>
      <c r="M80" s="52"/>
      <c r="N80" s="50"/>
      <c r="O80" s="50"/>
      <c r="P80" s="50"/>
      <c r="Q80" s="51"/>
      <c r="R80" s="51"/>
      <c r="S80" s="53"/>
    </row>
    <row r="81" spans="1:19" s="24" customFormat="1" ht="19.5" customHeight="1" x14ac:dyDescent="0.15">
      <c r="A81" s="16">
        <f t="shared" si="3"/>
        <v>0</v>
      </c>
      <c r="B81" s="29">
        <v>57</v>
      </c>
      <c r="C81" s="43"/>
      <c r="D81" s="88"/>
      <c r="E81" s="48"/>
      <c r="F81" s="48"/>
      <c r="G81" s="48"/>
      <c r="H81" s="45"/>
      <c r="I81" s="49" t="s">
        <v>22</v>
      </c>
      <c r="J81" s="50"/>
      <c r="K81" s="50"/>
      <c r="L81" s="51"/>
      <c r="M81" s="52"/>
      <c r="N81" s="50"/>
      <c r="O81" s="50"/>
      <c r="P81" s="50"/>
      <c r="Q81" s="51"/>
      <c r="R81" s="51"/>
      <c r="S81" s="53"/>
    </row>
    <row r="82" spans="1:19" s="24" customFormat="1" ht="19.5" customHeight="1" x14ac:dyDescent="0.15">
      <c r="A82" s="16">
        <f t="shared" si="3"/>
        <v>0</v>
      </c>
      <c r="B82" s="29">
        <v>58</v>
      </c>
      <c r="C82" s="43"/>
      <c r="D82" s="88"/>
      <c r="E82" s="48"/>
      <c r="F82" s="48"/>
      <c r="G82" s="48"/>
      <c r="H82" s="45"/>
      <c r="I82" s="49" t="s">
        <v>22</v>
      </c>
      <c r="J82" s="50"/>
      <c r="K82" s="50"/>
      <c r="L82" s="51"/>
      <c r="M82" s="52"/>
      <c r="N82" s="50"/>
      <c r="O82" s="50"/>
      <c r="P82" s="50"/>
      <c r="Q82" s="51"/>
      <c r="R82" s="51"/>
      <c r="S82" s="53"/>
    </row>
    <row r="83" spans="1:19" s="24" customFormat="1" ht="19.5" customHeight="1" x14ac:dyDescent="0.15">
      <c r="A83" s="16">
        <f t="shared" si="3"/>
        <v>0</v>
      </c>
      <c r="B83" s="29">
        <v>59</v>
      </c>
      <c r="C83" s="43"/>
      <c r="D83" s="88"/>
      <c r="E83" s="48"/>
      <c r="F83" s="48"/>
      <c r="G83" s="48"/>
      <c r="H83" s="45"/>
      <c r="I83" s="49" t="s">
        <v>22</v>
      </c>
      <c r="J83" s="50"/>
      <c r="K83" s="50"/>
      <c r="L83" s="51"/>
      <c r="M83" s="52"/>
      <c r="N83" s="50"/>
      <c r="O83" s="50"/>
      <c r="P83" s="50"/>
      <c r="Q83" s="51"/>
      <c r="R83" s="51"/>
      <c r="S83" s="53"/>
    </row>
    <row r="84" spans="1:19" s="24" customFormat="1" ht="19.5" customHeight="1" x14ac:dyDescent="0.15">
      <c r="A84" s="16">
        <f t="shared" si="3"/>
        <v>0</v>
      </c>
      <c r="B84" s="29">
        <v>60</v>
      </c>
      <c r="C84" s="43"/>
      <c r="D84" s="88"/>
      <c r="E84" s="48"/>
      <c r="F84" s="48"/>
      <c r="G84" s="48"/>
      <c r="H84" s="45"/>
      <c r="I84" s="49" t="s">
        <v>22</v>
      </c>
      <c r="J84" s="50"/>
      <c r="K84" s="50"/>
      <c r="L84" s="51"/>
      <c r="M84" s="52"/>
      <c r="N84" s="50"/>
      <c r="O84" s="50"/>
      <c r="P84" s="50"/>
      <c r="Q84" s="51"/>
      <c r="R84" s="51"/>
      <c r="S84" s="53"/>
    </row>
    <row r="85" spans="1:19" ht="19.5" customHeight="1" x14ac:dyDescent="0.15">
      <c r="A85" s="16">
        <f t="shared" si="3"/>
        <v>0</v>
      </c>
      <c r="B85" s="29">
        <v>61</v>
      </c>
      <c r="C85" s="43"/>
      <c r="D85" s="88"/>
      <c r="E85" s="48"/>
      <c r="F85" s="48"/>
      <c r="G85" s="48"/>
      <c r="H85" s="45"/>
      <c r="I85" s="49" t="s">
        <v>22</v>
      </c>
      <c r="J85" s="50"/>
      <c r="K85" s="50"/>
      <c r="L85" s="51"/>
      <c r="M85" s="52"/>
      <c r="N85" s="50"/>
      <c r="O85" s="50"/>
      <c r="P85" s="50"/>
      <c r="Q85" s="51"/>
      <c r="R85" s="51"/>
      <c r="S85" s="53"/>
    </row>
    <row r="86" spans="1:19" ht="19.5" customHeight="1" x14ac:dyDescent="0.15">
      <c r="A86" s="16">
        <f t="shared" si="3"/>
        <v>0</v>
      </c>
      <c r="B86" s="29">
        <v>62</v>
      </c>
      <c r="C86" s="43"/>
      <c r="D86" s="88"/>
      <c r="E86" s="48"/>
      <c r="F86" s="48"/>
      <c r="G86" s="48"/>
      <c r="H86" s="45"/>
      <c r="I86" s="49" t="s">
        <v>22</v>
      </c>
      <c r="J86" s="50"/>
      <c r="K86" s="50"/>
      <c r="L86" s="51"/>
      <c r="M86" s="52"/>
      <c r="N86" s="50"/>
      <c r="O86" s="50"/>
      <c r="P86" s="50"/>
      <c r="Q86" s="51"/>
      <c r="R86" s="51"/>
      <c r="S86" s="53"/>
    </row>
    <row r="87" spans="1:19" ht="19.5" customHeight="1" x14ac:dyDescent="0.15">
      <c r="A87" s="16">
        <f t="shared" si="3"/>
        <v>0</v>
      </c>
      <c r="B87" s="29">
        <v>63</v>
      </c>
      <c r="C87" s="43"/>
      <c r="D87" s="88"/>
      <c r="E87" s="48"/>
      <c r="F87" s="48"/>
      <c r="G87" s="48"/>
      <c r="H87" s="45"/>
      <c r="I87" s="49" t="s">
        <v>22</v>
      </c>
      <c r="J87" s="50"/>
      <c r="K87" s="50"/>
      <c r="L87" s="51"/>
      <c r="M87" s="52"/>
      <c r="N87" s="50"/>
      <c r="O87" s="50"/>
      <c r="P87" s="50"/>
      <c r="Q87" s="51"/>
      <c r="R87" s="51"/>
      <c r="S87" s="53"/>
    </row>
    <row r="88" spans="1:19" ht="19.5" customHeight="1" x14ac:dyDescent="0.15">
      <c r="A88" s="16">
        <f t="shared" si="3"/>
        <v>0</v>
      </c>
      <c r="B88" s="29">
        <v>64</v>
      </c>
      <c r="C88" s="43"/>
      <c r="D88" s="88"/>
      <c r="E88" s="48"/>
      <c r="F88" s="48"/>
      <c r="G88" s="48"/>
      <c r="H88" s="45"/>
      <c r="I88" s="49" t="s">
        <v>22</v>
      </c>
      <c r="J88" s="50"/>
      <c r="K88" s="50"/>
      <c r="L88" s="51"/>
      <c r="M88" s="52"/>
      <c r="N88" s="50"/>
      <c r="O88" s="50"/>
      <c r="P88" s="50"/>
      <c r="Q88" s="51"/>
      <c r="R88" s="51"/>
      <c r="S88" s="53"/>
    </row>
    <row r="89" spans="1:19" ht="19.5" customHeight="1" x14ac:dyDescent="0.15">
      <c r="A89" s="16">
        <f t="shared" si="3"/>
        <v>0</v>
      </c>
      <c r="B89" s="29">
        <v>65</v>
      </c>
      <c r="C89" s="43"/>
      <c r="D89" s="88"/>
      <c r="E89" s="48"/>
      <c r="F89" s="48"/>
      <c r="G89" s="48"/>
      <c r="H89" s="45"/>
      <c r="I89" s="49" t="s">
        <v>22</v>
      </c>
      <c r="J89" s="50"/>
      <c r="K89" s="50"/>
      <c r="L89" s="51"/>
      <c r="M89" s="52"/>
      <c r="N89" s="50"/>
      <c r="O89" s="50"/>
      <c r="P89" s="50"/>
      <c r="Q89" s="51"/>
      <c r="R89" s="51"/>
      <c r="S89" s="53"/>
    </row>
    <row r="90" spans="1:19" s="24" customFormat="1" ht="19.5" customHeight="1" x14ac:dyDescent="0.15">
      <c r="A90" s="16">
        <f t="shared" si="0"/>
        <v>0</v>
      </c>
      <c r="B90" s="29">
        <v>66</v>
      </c>
      <c r="C90" s="43"/>
      <c r="D90" s="88"/>
      <c r="E90" s="48"/>
      <c r="F90" s="48"/>
      <c r="G90" s="48"/>
      <c r="H90" s="45"/>
      <c r="I90" s="49" t="s">
        <v>22</v>
      </c>
      <c r="J90" s="50"/>
      <c r="K90" s="50"/>
      <c r="L90" s="51"/>
      <c r="M90" s="52"/>
      <c r="N90" s="50"/>
      <c r="O90" s="50"/>
      <c r="P90" s="50"/>
      <c r="Q90" s="51"/>
      <c r="R90" s="51"/>
      <c r="S90" s="53"/>
    </row>
    <row r="91" spans="1:19" s="24" customFormat="1" ht="19.5" customHeight="1" x14ac:dyDescent="0.15">
      <c r="A91" s="16">
        <f t="shared" si="0"/>
        <v>0</v>
      </c>
      <c r="B91" s="29">
        <v>67</v>
      </c>
      <c r="C91" s="43"/>
      <c r="D91" s="88"/>
      <c r="E91" s="48"/>
      <c r="F91" s="48"/>
      <c r="G91" s="48"/>
      <c r="H91" s="45"/>
      <c r="I91" s="49" t="s">
        <v>22</v>
      </c>
      <c r="J91" s="50"/>
      <c r="K91" s="50"/>
      <c r="L91" s="51"/>
      <c r="M91" s="52"/>
      <c r="N91" s="50"/>
      <c r="O91" s="50"/>
      <c r="P91" s="50"/>
      <c r="Q91" s="51"/>
      <c r="R91" s="51"/>
      <c r="S91" s="53"/>
    </row>
    <row r="92" spans="1:19" s="24" customFormat="1" ht="19.5" customHeight="1" x14ac:dyDescent="0.15">
      <c r="A92" s="16">
        <f t="shared" si="0"/>
        <v>0</v>
      </c>
      <c r="B92" s="29">
        <v>68</v>
      </c>
      <c r="C92" s="43"/>
      <c r="D92" s="88"/>
      <c r="E92" s="48"/>
      <c r="F92" s="48"/>
      <c r="G92" s="48"/>
      <c r="H92" s="45"/>
      <c r="I92" s="49" t="s">
        <v>22</v>
      </c>
      <c r="J92" s="50"/>
      <c r="K92" s="50"/>
      <c r="L92" s="51"/>
      <c r="M92" s="52"/>
      <c r="N92" s="50"/>
      <c r="O92" s="50"/>
      <c r="P92" s="50"/>
      <c r="Q92" s="51"/>
      <c r="R92" s="51"/>
      <c r="S92" s="53"/>
    </row>
    <row r="93" spans="1:19" s="24" customFormat="1" ht="19.5" customHeight="1" x14ac:dyDescent="0.15">
      <c r="A93" s="16">
        <f t="shared" si="0"/>
        <v>0</v>
      </c>
      <c r="B93" s="29">
        <v>69</v>
      </c>
      <c r="C93" s="43"/>
      <c r="D93" s="88"/>
      <c r="E93" s="48"/>
      <c r="F93" s="48"/>
      <c r="G93" s="48"/>
      <c r="H93" s="45"/>
      <c r="I93" s="49" t="s">
        <v>22</v>
      </c>
      <c r="J93" s="50"/>
      <c r="K93" s="50"/>
      <c r="L93" s="51"/>
      <c r="M93" s="52"/>
      <c r="N93" s="50"/>
      <c r="O93" s="50"/>
      <c r="P93" s="50"/>
      <c r="Q93" s="51"/>
      <c r="R93" s="51"/>
      <c r="S93" s="53"/>
    </row>
    <row r="94" spans="1:19" s="24" customFormat="1" ht="19.5" customHeight="1" x14ac:dyDescent="0.15">
      <c r="A94" s="16">
        <f t="shared" si="0"/>
        <v>0</v>
      </c>
      <c r="B94" s="29">
        <v>70</v>
      </c>
      <c r="C94" s="43"/>
      <c r="D94" s="88"/>
      <c r="E94" s="48"/>
      <c r="F94" s="48"/>
      <c r="G94" s="48"/>
      <c r="H94" s="45"/>
      <c r="I94" s="49" t="s">
        <v>22</v>
      </c>
      <c r="J94" s="50"/>
      <c r="K94" s="50"/>
      <c r="L94" s="51"/>
      <c r="M94" s="52"/>
      <c r="N94" s="50"/>
      <c r="O94" s="50"/>
      <c r="P94" s="50"/>
      <c r="Q94" s="51"/>
      <c r="R94" s="51"/>
      <c r="S94" s="53"/>
    </row>
  </sheetData>
  <sheetProtection algorithmName="SHA-512" hashValue="/Q7HDoB5zN4OSGnB4aGDHWXfdidSiIquYoCh8jlo5hVLNZ51IrHaNiZmKlRJM98Djfxi3VeETKXomUUAl8WBEw==" saltValue="3yQCknwTKHgF45OfYDsCgA==" spinCount="100000" sheet="1" objects="1" scenarios="1" selectLockedCells="1"/>
  <mergeCells count="6">
    <mergeCell ref="C5:E5"/>
    <mergeCell ref="C16:E16"/>
    <mergeCell ref="C17:E17"/>
    <mergeCell ref="C8:E8"/>
    <mergeCell ref="C10:E10"/>
    <mergeCell ref="C9:E9"/>
  </mergeCells>
  <phoneticPr fontId="2"/>
  <conditionalFormatting sqref="C11:C12 C14:C15 E14:E15 C17:C21 E19">
    <cfRule type="cellIs" dxfId="27" priority="40" operator="equal">
      <formula>""</formula>
    </cfRule>
  </conditionalFormatting>
  <conditionalFormatting sqref="C5:E5">
    <cfRule type="containsBlanks" dxfId="26" priority="7">
      <formula>LEN(TRIM(C5))=0</formula>
    </cfRule>
  </conditionalFormatting>
  <conditionalFormatting sqref="C8:E8">
    <cfRule type="cellIs" dxfId="25" priority="45" operator="equal">
      <formula>""</formula>
    </cfRule>
  </conditionalFormatting>
  <conditionalFormatting sqref="C10:E10">
    <cfRule type="cellIs" dxfId="24" priority="44" operator="equal">
      <formula>""</formula>
    </cfRule>
  </conditionalFormatting>
  <conditionalFormatting sqref="C25:H94">
    <cfRule type="cellIs" dxfId="23" priority="4" operator="equal">
      <formula>""</formula>
    </cfRule>
  </conditionalFormatting>
  <conditionalFormatting sqref="E11">
    <cfRule type="cellIs" dxfId="22" priority="42" operator="equal">
      <formula>""</formula>
    </cfRule>
  </conditionalFormatting>
  <conditionalFormatting sqref="J25:J94">
    <cfRule type="expression" dxfId="21" priority="3">
      <formula>F$5="オンライン受験"</formula>
    </cfRule>
    <cfRule type="expression" dxfId="20" priority="54">
      <formula>I25="別途指定"</formula>
    </cfRule>
  </conditionalFormatting>
  <conditionalFormatting sqref="K25:K94">
    <cfRule type="expression" dxfId="19" priority="12">
      <formula>F$5="オンライン受験"</formula>
    </cfRule>
    <cfRule type="expression" dxfId="18" priority="19">
      <formula>I25="別途指定"</formula>
    </cfRule>
  </conditionalFormatting>
  <conditionalFormatting sqref="L25:L94">
    <cfRule type="expression" dxfId="17" priority="23">
      <formula>AND(I25 ="別途指定",L25&lt;&gt;"")</formula>
    </cfRule>
    <cfRule type="expression" dxfId="16" priority="60">
      <formula>AND(I25 ="別途指定",L25="")</formula>
    </cfRule>
  </conditionalFormatting>
  <conditionalFormatting sqref="L28">
    <cfRule type="expression" dxfId="15" priority="27">
      <formula>AND(I25 ="別途指定",L25&lt;&gt;"")</formula>
    </cfRule>
  </conditionalFormatting>
  <conditionalFormatting sqref="M25:M94">
    <cfRule type="expression" dxfId="14" priority="22">
      <formula>AND(I25 ="別途指定",M25&lt;&gt;"")</formula>
    </cfRule>
    <cfRule type="expression" dxfId="13" priority="56">
      <formula>AND(I25 ="別途指定",M25="")</formula>
    </cfRule>
  </conditionalFormatting>
  <conditionalFormatting sqref="M28">
    <cfRule type="expression" dxfId="12" priority="26">
      <formula>AND(I25 ="別途指定",M25&lt;&gt;"")</formula>
    </cfRule>
  </conditionalFormatting>
  <conditionalFormatting sqref="N25:N94">
    <cfRule type="expression" dxfId="11" priority="21">
      <formula>AND(I25 ="別途指定",N25&lt;&gt;"")</formula>
    </cfRule>
    <cfRule type="expression" dxfId="10" priority="55">
      <formula>AND(I25 ="別途指定",N25="")</formula>
    </cfRule>
  </conditionalFormatting>
  <conditionalFormatting sqref="N28">
    <cfRule type="expression" dxfId="9" priority="25">
      <formula>AND(I25 ="別途指定",N25&lt;&gt;"")</formula>
    </cfRule>
  </conditionalFormatting>
  <conditionalFormatting sqref="O25:O94">
    <cfRule type="expression" dxfId="8" priority="20">
      <formula>AND(I25 ="別途指定",O25&lt;&gt;"")</formula>
    </cfRule>
    <cfRule type="expression" dxfId="7" priority="57">
      <formula>AND(I25 ="別途指定",O25="")</formula>
    </cfRule>
  </conditionalFormatting>
  <conditionalFormatting sqref="O28:O94">
    <cfRule type="expression" dxfId="6" priority="24">
      <formula>AND(I25 ="別途指定",O25="")</formula>
    </cfRule>
  </conditionalFormatting>
  <conditionalFormatting sqref="P25:P94">
    <cfRule type="expression" dxfId="5" priority="18">
      <formula>I25="別途指定"</formula>
    </cfRule>
  </conditionalFormatting>
  <conditionalFormatting sqref="Q25:Q94">
    <cfRule type="expression" dxfId="4" priority="15">
      <formula>AND(I25 ="別途指定",Q25&lt;&gt;"")</formula>
    </cfRule>
    <cfRule type="expression" dxfId="3" priority="28">
      <formula>AND(I25 ="別途指定",Q25="")</formula>
    </cfRule>
  </conditionalFormatting>
  <conditionalFormatting sqref="R25:R94">
    <cfRule type="expression" dxfId="2" priority="17">
      <formula>I25="別途指定"</formula>
    </cfRule>
  </conditionalFormatting>
  <conditionalFormatting sqref="S25:S94">
    <cfRule type="expression" dxfId="1" priority="1">
      <formula>(S25&lt;&gt;"")</formula>
    </cfRule>
    <cfRule type="expression" dxfId="0" priority="2">
      <formula>(S25="")</formula>
    </cfRule>
  </conditionalFormatting>
  <dataValidations xWindow="1365" yWindow="660" count="22">
    <dataValidation type="custom" allowBlank="1" showInputMessage="1" showErrorMessage="1" promptTitle="社名部署名カナ" prompt="スペースは入力しないでください。全角20桁、半角40桁以内で入力してください。" sqref="C10:E10" xr:uid="{00000000-0002-0000-0100-000000000000}">
      <formula1>LENB(C10)&lt;=40=ISERROR(SEARCH(",",C10))=ISERROR(SEARCH("，",C10))</formula1>
    </dataValidation>
    <dataValidation type="list" allowBlank="1" showInputMessage="1" showErrorMessage="1" sqref="C20" xr:uid="{00000000-0002-0000-0100-000001000000}">
      <formula1>"銀行振込,郵便振替"</formula1>
    </dataValidation>
    <dataValidation type="list" allowBlank="1" showInputMessage="1" showErrorMessage="1" sqref="E14 M15:M16 M25:M94" xr:uid="{00000000-0002-0000-0100-000002000000}">
      <formula1>"北海道,青森県,秋田県,岩手県,宮城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showInputMessage="1" showErrorMessage="1" sqref="F25:F94" xr:uid="{00000000-0002-0000-0100-000003000000}">
      <formula1>"男性,女性"</formula1>
    </dataValidation>
    <dataValidation type="list" showInputMessage="1" showErrorMessage="1" sqref="I25:I94" xr:uid="{00000000-0002-0000-0100-000004000000}">
      <formula1>"会社情報と同じ,別途指定"</formula1>
    </dataValidation>
    <dataValidation type="list" allowBlank="1" showInputMessage="1" showErrorMessage="1" sqref="E25:E94" xr:uid="{00000000-0002-0000-0100-000005000000}">
      <formula1>"18,19,20,21,22,23,24,25,26,27,28,29,30,31,32,33,34,35,36,37,38,39,40,41,42,43,44,45,46,47,48,49,50,51,52,53,54,55,56,57,58,59,60,61,62,63,64,65,66,67,68,69,70,71,72,73,74,75"</formula1>
    </dataValidation>
    <dataValidation type="list" allowBlank="1" showInputMessage="1" showErrorMessage="1" sqref="C21" xr:uid="{00000000-0002-0000-0100-000006000000}">
      <formula1>"必要,不要"</formula1>
    </dataValidation>
    <dataValidation type="custom" imeMode="off" allowBlank="1" showInputMessage="1" showErrorMessage="1" promptTitle="E-Mail" prompt="すべて半角で入力してください。_x000a_（半角100桁）" sqref="C17:E17 S25:S94" xr:uid="{00000000-0002-0000-0100-000007000000}">
      <formula1>(LEN(C17)=LENB(C17))=(LEN(C17)&lt;=100)</formula1>
    </dataValidation>
    <dataValidation type="custom" imeMode="off" allowBlank="1" showInputMessage="1" showErrorMessage="1" sqref="C12 E12" xr:uid="{00000000-0002-0000-0100-000008000000}">
      <formula1>(LEN(C12)=LENB(C12))=(LEN(C12)&lt;=15)</formula1>
    </dataValidation>
    <dataValidation type="custom" imeMode="off" allowBlank="1" showInputMessage="1" showErrorMessage="1" promptTitle="FAX" prompt="すべて半角で入力してください。" sqref="R25:R94" xr:uid="{00000000-0002-0000-0100-000009000000}">
      <formula1>(LEN(R25)=LENB(R25))=(LEN(R25)&lt;=15)</formula1>
    </dataValidation>
    <dataValidation type="custom" imeMode="off" allowBlank="1" showInputMessage="1" showErrorMessage="1" promptTitle="郵便番号" prompt="すべて半角で入力してください。例）123-1234" sqref="L25:L94" xr:uid="{00000000-0002-0000-0100-00000A000000}">
      <formula1>(LEN(L25)=LENB(L25))=(LEN(L25)&lt;=8)</formula1>
    </dataValidation>
    <dataValidation type="custom" imeMode="off" allowBlank="1" showInputMessage="1" showErrorMessage="1" promptTitle="TEL" prompt="すべて半角で入力してください。" sqref="Q25:Q94" xr:uid="{00000000-0002-0000-0100-00000B000000}">
      <formula1>(LEN(Q25)=LENB(Q25))=(LEN(Q25)&lt;=15)</formula1>
    </dataValidation>
    <dataValidation imeMode="fullKatakana" allowBlank="1" showInputMessage="1" showErrorMessage="1" sqref="D25:D94 E11" xr:uid="{00000000-0002-0000-0100-00000C000000}"/>
    <dataValidation imeMode="off" allowBlank="1" showInputMessage="1" showErrorMessage="1" promptTitle="郵便番号" prompt="すべて半角で入力してください。" sqref="C14" xr:uid="{00000000-0002-0000-0100-00000D000000}"/>
    <dataValidation type="custom" allowBlank="1" showInputMessage="1" showErrorMessage="1" promptTitle="社名" prompt="スペースは入力しないでください。全角15桁、半角30桁以内で入力してください。" sqref="C8:E8" xr:uid="{00000000-0002-0000-0100-00000E000000}">
      <formula1>LENB(C8)&lt;=36=ISERROR(SEARCH(",",C8))</formula1>
    </dataValidation>
    <dataValidation showInputMessage="1" showErrorMessage="1" error="受験場所を選択してください。" sqref="F5" xr:uid="{00000000-0002-0000-0100-00000F000000}"/>
    <dataValidation type="list" allowBlank="1" showInputMessage="1" showErrorMessage="1" sqref="H25:H94" xr:uid="{00000000-0002-0000-0100-000010000000}">
      <formula1>OFFSET(INDIRECT($D$4),0,0,COUNTA(INDIRECT($D$4)))</formula1>
    </dataValidation>
    <dataValidation type="list" allowBlank="1" showInputMessage="1" showErrorMessage="1" sqref="C5" xr:uid="{00000000-0002-0000-0100-000011000000}">
      <formula1>OFFSET(INDIRECT("設定!$B$4:$B$33"),0,0,COUNTA(INDIRECT("設定!$B$4:$B$33")))</formula1>
    </dataValidation>
    <dataValidation type="custom" allowBlank="1" showInputMessage="1" showErrorMessage="1" promptTitle="部署名" prompt="スペースは入力しないでください。全角15桁、半角30桁以内で入力してください。" sqref="C9:E9" xr:uid="{00000000-0002-0000-0100-000012000000}">
      <formula1>LENB(C9)&lt;=36=ISERROR(SEARCH(",",C9))</formula1>
    </dataValidation>
    <dataValidation type="list" allowBlank="1" showInputMessage="1" showErrorMessage="1" sqref="G25:G94" xr:uid="{00000000-0002-0000-0100-000013000000}">
      <formula1>INDIRECT("設定!$M$4:$M$6")</formula1>
    </dataValidation>
    <dataValidation type="date" allowBlank="1" showInputMessage="1" showErrorMessage="1" error="日付を次の形式で入力してください。_x000a_○2015/12/1_x000a_○15/12/1_x000a_○平成27年12月1日_x000a_下記形式は入力できません。_x000a_×2015.12.1_x000a_×15.12.1_x000a_" sqref="E19 C18:C19" xr:uid="{00000000-0002-0000-0100-000014000000}">
      <formula1>1</formula1>
      <formula2>401768</formula2>
    </dataValidation>
    <dataValidation allowBlank="1" showInputMessage="1" showErrorMessage="1" prompt="スペースは入力しないでください。" sqref="J25:J94" xr:uid="{A08F21DA-5388-481B-9997-0485C8A70804}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8"/>
  <sheetViews>
    <sheetView workbookViewId="0">
      <selection activeCell="A4" sqref="A4"/>
    </sheetView>
  </sheetViews>
  <sheetFormatPr defaultRowHeight="12" x14ac:dyDescent="0.15"/>
  <cols>
    <col min="1" max="1" width="13.5703125" bestFit="1" customWidth="1"/>
    <col min="2" max="2" width="55" customWidth="1"/>
    <col min="3" max="3" width="17" customWidth="1"/>
    <col min="4" max="4" width="10.7109375" customWidth="1"/>
    <col min="5" max="5" width="8.42578125" customWidth="1"/>
    <col min="6" max="6" width="11.85546875" bestFit="1" customWidth="1"/>
    <col min="7" max="7" width="20" bestFit="1" customWidth="1"/>
    <col min="8" max="8" width="12.140625" customWidth="1"/>
    <col min="12" max="12" width="7.42578125" customWidth="1"/>
    <col min="13" max="13" width="14.5703125" bestFit="1" customWidth="1"/>
    <col min="15" max="15" width="25.140625" bestFit="1" customWidth="1"/>
  </cols>
  <sheetData>
    <row r="1" spans="1:13" x14ac:dyDescent="0.15">
      <c r="C1" s="5" t="s">
        <v>83</v>
      </c>
    </row>
    <row r="2" spans="1:13" ht="13.5" x14ac:dyDescent="0.15">
      <c r="A2" s="1" t="s">
        <v>47</v>
      </c>
      <c r="C2" s="5" t="s">
        <v>84</v>
      </c>
      <c r="I2" s="1" t="s">
        <v>72</v>
      </c>
      <c r="M2" s="1" t="s">
        <v>44</v>
      </c>
    </row>
    <row r="3" spans="1:13" ht="13.5" x14ac:dyDescent="0.15">
      <c r="A3" s="4" t="s">
        <v>49</v>
      </c>
      <c r="B3" s="4" t="s">
        <v>50</v>
      </c>
      <c r="C3" s="4" t="s">
        <v>80</v>
      </c>
      <c r="D3" s="4" t="s">
        <v>63</v>
      </c>
      <c r="E3" s="4" t="s">
        <v>64</v>
      </c>
      <c r="F3" s="4" t="s">
        <v>74</v>
      </c>
      <c r="G3" s="4" t="s">
        <v>86</v>
      </c>
      <c r="I3" s="4" t="s">
        <v>65</v>
      </c>
      <c r="J3" s="4" t="s">
        <v>66</v>
      </c>
      <c r="K3" s="4" t="s">
        <v>67</v>
      </c>
      <c r="M3" s="4" t="s">
        <v>44</v>
      </c>
    </row>
    <row r="4" spans="1:13" ht="13.5" x14ac:dyDescent="0.15">
      <c r="A4" s="2" t="s">
        <v>105</v>
      </c>
      <c r="B4" s="7" t="s">
        <v>106</v>
      </c>
      <c r="C4" s="2" t="s">
        <v>81</v>
      </c>
      <c r="D4" s="2" t="s">
        <v>78</v>
      </c>
      <c r="E4" s="11">
        <v>83600</v>
      </c>
      <c r="F4" s="2" t="s">
        <v>82</v>
      </c>
      <c r="G4" s="2" t="s">
        <v>82</v>
      </c>
      <c r="I4" s="3" t="s">
        <v>52</v>
      </c>
      <c r="J4" s="3"/>
      <c r="K4" s="3" t="s">
        <v>77</v>
      </c>
      <c r="M4" s="2" t="s">
        <v>73</v>
      </c>
    </row>
    <row r="5" spans="1:13" ht="13.5" x14ac:dyDescent="0.15">
      <c r="A5" s="10" t="s">
        <v>108</v>
      </c>
      <c r="B5" s="7" t="s">
        <v>107</v>
      </c>
      <c r="C5" s="2" t="s">
        <v>81</v>
      </c>
      <c r="D5" s="2" t="s">
        <v>78</v>
      </c>
      <c r="E5" s="9">
        <v>98120</v>
      </c>
      <c r="F5" s="2" t="s">
        <v>82</v>
      </c>
      <c r="G5" s="2" t="s">
        <v>82</v>
      </c>
      <c r="I5" s="3" t="s">
        <v>53</v>
      </c>
      <c r="J5" s="3"/>
      <c r="K5" s="3"/>
      <c r="M5" s="2" t="s">
        <v>75</v>
      </c>
    </row>
    <row r="6" spans="1:13" ht="13.5" x14ac:dyDescent="0.15">
      <c r="A6" s="10"/>
      <c r="B6" s="8"/>
      <c r="C6" s="2"/>
      <c r="D6" s="2"/>
      <c r="E6" s="9"/>
      <c r="F6" s="2"/>
      <c r="G6" s="2"/>
      <c r="I6" s="3" t="s">
        <v>54</v>
      </c>
      <c r="J6" s="3"/>
      <c r="K6" s="3"/>
      <c r="M6" s="2" t="s">
        <v>76</v>
      </c>
    </row>
    <row r="7" spans="1:13" ht="13.5" x14ac:dyDescent="0.15">
      <c r="A7" s="10"/>
      <c r="B7" s="8"/>
      <c r="C7" s="2"/>
      <c r="D7" s="2"/>
      <c r="E7" s="9"/>
      <c r="F7" s="2"/>
      <c r="G7" s="2"/>
      <c r="I7" s="3" t="s">
        <v>51</v>
      </c>
      <c r="J7" s="3"/>
      <c r="K7" s="3"/>
    </row>
    <row r="8" spans="1:13" ht="13.5" x14ac:dyDescent="0.15">
      <c r="A8" s="10"/>
      <c r="B8" s="8"/>
      <c r="C8" s="2"/>
      <c r="D8" s="2"/>
      <c r="E8" s="9"/>
      <c r="F8" s="2"/>
      <c r="G8" s="2"/>
      <c r="I8" s="3" t="s">
        <v>55</v>
      </c>
      <c r="J8" s="3"/>
      <c r="K8" s="3"/>
    </row>
    <row r="9" spans="1:13" ht="13.5" x14ac:dyDescent="0.15">
      <c r="A9" s="10"/>
      <c r="B9" s="8"/>
      <c r="C9" s="2"/>
      <c r="D9" s="2"/>
      <c r="E9" s="9"/>
      <c r="F9" s="2"/>
      <c r="G9" s="2"/>
      <c r="I9" s="3" t="s">
        <v>56</v>
      </c>
      <c r="J9" s="3"/>
      <c r="K9" s="3"/>
    </row>
    <row r="10" spans="1:13" ht="13.5" x14ac:dyDescent="0.15">
      <c r="A10" s="10"/>
      <c r="B10" s="8"/>
      <c r="C10" s="2"/>
      <c r="D10" s="2"/>
      <c r="E10" s="9"/>
      <c r="F10" s="2"/>
      <c r="G10" s="2"/>
      <c r="I10" s="3" t="s">
        <v>57</v>
      </c>
      <c r="J10" s="3"/>
      <c r="K10" s="3"/>
    </row>
    <row r="11" spans="1:13" ht="13.5" x14ac:dyDescent="0.15">
      <c r="A11" s="10"/>
      <c r="B11" s="8"/>
      <c r="C11" s="2"/>
      <c r="D11" s="2"/>
      <c r="E11" s="9"/>
      <c r="F11" s="2"/>
      <c r="G11" s="2"/>
      <c r="I11" s="3" t="s">
        <v>58</v>
      </c>
      <c r="J11" s="3"/>
      <c r="K11" s="3"/>
    </row>
    <row r="12" spans="1:13" ht="13.5" x14ac:dyDescent="0.15">
      <c r="A12" s="10"/>
      <c r="B12" s="8"/>
      <c r="C12" s="2"/>
      <c r="D12" s="2"/>
      <c r="E12" s="9"/>
      <c r="F12" s="2"/>
      <c r="G12" s="2"/>
      <c r="I12" s="3" t="s">
        <v>59</v>
      </c>
      <c r="J12" s="3"/>
      <c r="K12" s="3"/>
    </row>
    <row r="13" spans="1:13" ht="13.5" x14ac:dyDescent="0.15">
      <c r="A13" s="10"/>
      <c r="B13" s="8"/>
      <c r="C13" s="2"/>
      <c r="D13" s="2"/>
      <c r="E13" s="9"/>
      <c r="F13" s="2"/>
      <c r="G13" s="2"/>
      <c r="I13" s="3" t="s">
        <v>60</v>
      </c>
      <c r="J13" s="3"/>
      <c r="K13" s="3"/>
    </row>
    <row r="14" spans="1:13" ht="13.5" x14ac:dyDescent="0.15">
      <c r="A14" s="10"/>
      <c r="B14" s="8"/>
      <c r="C14" s="2"/>
      <c r="D14" s="2"/>
      <c r="E14" s="9"/>
      <c r="F14" s="2"/>
      <c r="G14" s="2"/>
      <c r="I14" s="3" t="s">
        <v>61</v>
      </c>
      <c r="J14" s="3"/>
      <c r="K14" s="3"/>
    </row>
    <row r="15" spans="1:13" ht="13.5" x14ac:dyDescent="0.15">
      <c r="A15" s="10"/>
      <c r="B15" s="8"/>
      <c r="C15" s="2"/>
      <c r="D15" s="2"/>
      <c r="E15" s="9"/>
      <c r="F15" s="2"/>
      <c r="G15" s="2"/>
      <c r="I15" s="3" t="s">
        <v>62</v>
      </c>
      <c r="J15" s="3"/>
      <c r="K15" s="3"/>
    </row>
    <row r="16" spans="1:13" ht="13.5" x14ac:dyDescent="0.15">
      <c r="A16" s="10"/>
      <c r="B16" s="8"/>
      <c r="C16" s="2"/>
      <c r="D16" s="2"/>
      <c r="E16" s="9"/>
      <c r="F16" s="2"/>
      <c r="G16" s="2"/>
      <c r="I16" s="3"/>
      <c r="J16" s="3"/>
      <c r="K16" s="3"/>
    </row>
    <row r="17" spans="1:7" ht="13.5" x14ac:dyDescent="0.15">
      <c r="A17" s="10"/>
      <c r="B17" s="8"/>
      <c r="C17" s="2"/>
      <c r="D17" s="2"/>
      <c r="E17" s="9"/>
      <c r="F17" s="2"/>
      <c r="G17" s="2"/>
    </row>
    <row r="18" spans="1:7" x14ac:dyDescent="0.15">
      <c r="C18" s="6" t="s">
        <v>85</v>
      </c>
    </row>
  </sheetData>
  <phoneticPr fontId="2"/>
  <dataValidations count="2">
    <dataValidation type="list" allowBlank="1" showInputMessage="1" showErrorMessage="1" sqref="F4:G17" xr:uid="{00000000-0002-0000-0200-000000000000}">
      <formula1>"無,有"</formula1>
    </dataValidation>
    <dataValidation type="list" allowBlank="1" showInputMessage="1" showErrorMessage="1" sqref="C4:C17" xr:uid="{00000000-0002-0000-0200-000001000000}">
      <formula1>"会場受験,会社受験,オンライン受験"</formula1>
    </dataValidation>
  </dataValidations>
  <pageMargins left="0.7" right="0.7" top="0.75" bottom="0.75" header="0.3" footer="0.3"/>
  <pageSetup paperSize="12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団体申込フォーム</vt:lpstr>
      <vt:lpstr>設定</vt:lpstr>
      <vt:lpstr>会場１</vt:lpstr>
      <vt:lpstr>会場２</vt:lpstr>
      <vt:lpstr>会場３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有里</dc:creator>
  <cp:lastModifiedBy>八木　　原</cp:lastModifiedBy>
  <cp:lastPrinted>2015-12-15T04:36:18Z</cp:lastPrinted>
  <dcterms:created xsi:type="dcterms:W3CDTF">2013-04-16T00:43:38Z</dcterms:created>
  <dcterms:modified xsi:type="dcterms:W3CDTF">2025-12-19T07:33:51Z</dcterms:modified>
</cp:coreProperties>
</file>