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 codeName="{009DFEA7-8C9C-09C3-8CAF-802165E75F88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03：通関士関係\通関士養成講座\HP関係\2019\"/>
    </mc:Choice>
  </mc:AlternateContent>
  <xr:revisionPtr revIDLastSave="0" documentId="13_ncr:1_{6F3C61D9-BC31-4454-8DA2-9366646A4259}" xr6:coauthVersionLast="43" xr6:coauthVersionMax="43" xr10:uidLastSave="{00000000-0000-0000-0000-000000000000}"/>
  <workbookProtection workbookPassword="FAD5" lockStructure="1"/>
  <bookViews>
    <workbookView xWindow="-120" yWindow="-120" windowWidth="29040" windowHeight="15840" activeTab="1" xr2:uid="{00000000-000D-0000-FFFF-FFFF00000000}"/>
  </bookViews>
  <sheets>
    <sheet name="記入例１" sheetId="5" r:id="rId1"/>
    <sheet name="団体模試申込み" sheetId="2" r:id="rId2"/>
    <sheet name="設定" sheetId="4" state="hidden" r:id="rId3"/>
  </sheets>
  <definedNames>
    <definedName name="会場１">設定!$I$4:$I$16</definedName>
    <definedName name="会場２">設定!$J$4:$J$16</definedName>
    <definedName name="会場３">設定!$K$4:$K$16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A18" i="2" l="1"/>
  <c r="C4" i="2" l="1"/>
  <c r="F5" i="2"/>
  <c r="E4" i="2"/>
  <c r="D4" i="2"/>
  <c r="A23" i="2" l="1"/>
  <c r="A23" i="5"/>
  <c r="A24" i="5"/>
  <c r="A25" i="5"/>
  <c r="A26" i="5"/>
  <c r="A27" i="5"/>
  <c r="A28" i="5"/>
  <c r="A29" i="5"/>
  <c r="A30" i="5"/>
  <c r="E3" i="5"/>
  <c r="D3" i="5"/>
  <c r="C21" i="5" l="1"/>
  <c r="A10" i="2" l="1"/>
  <c r="A9" i="2"/>
  <c r="A5" i="2"/>
  <c r="A4" i="2"/>
  <c r="A8" i="2"/>
  <c r="A11" i="2"/>
  <c r="A12" i="2"/>
  <c r="A14" i="2"/>
  <c r="A15" i="2"/>
  <c r="A16" i="2"/>
  <c r="A17" i="2"/>
  <c r="A21" i="2"/>
  <c r="A20" i="2"/>
  <c r="A19" i="2"/>
  <c r="A54" i="2"/>
  <c r="A53" i="2"/>
  <c r="A52" i="2"/>
  <c r="A51" i="2"/>
  <c r="A50" i="2"/>
  <c r="A49" i="2"/>
  <c r="A48" i="2"/>
  <c r="A47" i="2"/>
  <c r="A46" i="2"/>
  <c r="A45" i="2"/>
  <c r="A64" i="2"/>
  <c r="A63" i="2"/>
  <c r="A62" i="2"/>
  <c r="A61" i="2"/>
  <c r="A60" i="2"/>
  <c r="A59" i="2"/>
  <c r="A58" i="2"/>
  <c r="A57" i="2"/>
  <c r="A56" i="2"/>
  <c r="A55" i="2"/>
  <c r="A74" i="2"/>
  <c r="A73" i="2"/>
  <c r="A72" i="2"/>
  <c r="A71" i="2"/>
  <c r="A70" i="2"/>
  <c r="A69" i="2"/>
  <c r="A68" i="2"/>
  <c r="A67" i="2"/>
  <c r="A66" i="2"/>
  <c r="A65" i="2"/>
  <c r="A79" i="2"/>
  <c r="A78" i="2"/>
  <c r="A77" i="2"/>
  <c r="A76" i="2"/>
  <c r="A75" i="2"/>
  <c r="A44" i="2"/>
  <c r="A43" i="2"/>
  <c r="A42" i="2"/>
  <c r="A41" i="2"/>
  <c r="A40" i="2"/>
  <c r="A89" i="2"/>
  <c r="A88" i="2"/>
  <c r="A87" i="2"/>
  <c r="A86" i="2"/>
  <c r="A85" i="2"/>
  <c r="A84" i="2"/>
  <c r="A83" i="2"/>
  <c r="A82" i="2"/>
  <c r="A81" i="2"/>
  <c r="A80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90" i="2"/>
  <c r="A91" i="2"/>
  <c r="A92" i="2"/>
  <c r="A93" i="2"/>
  <c r="A94" i="2"/>
  <c r="C23" i="2" l="1"/>
  <c r="E20" i="2" s="1"/>
  <c r="D23" i="2"/>
</calcChain>
</file>

<file path=xl/sharedStrings.xml><?xml version="1.0" encoding="utf-8"?>
<sst xmlns="http://schemas.openxmlformats.org/spreadsheetml/2006/main" count="279" uniqueCount="149">
  <si>
    <t>番号</t>
    <rPh sb="0" eb="2">
      <t>バンゴウ</t>
    </rPh>
    <phoneticPr fontId="2"/>
  </si>
  <si>
    <t>FAX</t>
    <phoneticPr fontId="2"/>
  </si>
  <si>
    <t>郵便番号</t>
    <phoneticPr fontId="2"/>
  </si>
  <si>
    <t>市区町村</t>
    <phoneticPr fontId="2"/>
  </si>
  <si>
    <t>番地</t>
    <phoneticPr fontId="2"/>
  </si>
  <si>
    <t>社名</t>
    <phoneticPr fontId="2"/>
  </si>
  <si>
    <t>部署名</t>
    <phoneticPr fontId="2"/>
  </si>
  <si>
    <t>郵便番号</t>
    <phoneticPr fontId="2"/>
  </si>
  <si>
    <t>市区町村</t>
    <phoneticPr fontId="2"/>
  </si>
  <si>
    <t>番地</t>
    <phoneticPr fontId="2"/>
  </si>
  <si>
    <t>〈 会 社 情 報 〉</t>
    <rPh sb="2" eb="3">
      <t>カイ</t>
    </rPh>
    <rPh sb="4" eb="5">
      <t>シャ</t>
    </rPh>
    <rPh sb="6" eb="7">
      <t>ジョウ</t>
    </rPh>
    <rPh sb="8" eb="9">
      <t>ホウ</t>
    </rPh>
    <phoneticPr fontId="2"/>
  </si>
  <si>
    <t>〈 受 験 者 情 報 〉</t>
    <rPh sb="2" eb="3">
      <t>ウケ</t>
    </rPh>
    <rPh sb="4" eb="5">
      <t>シルシ</t>
    </rPh>
    <rPh sb="6" eb="7">
      <t>シャ</t>
    </rPh>
    <rPh sb="8" eb="9">
      <t>ジョウ</t>
    </rPh>
    <rPh sb="10" eb="11">
      <t>ホウ</t>
    </rPh>
    <phoneticPr fontId="2"/>
  </si>
  <si>
    <t>　</t>
  </si>
  <si>
    <t>申込年月日</t>
  </si>
  <si>
    <t>入金予定日</t>
  </si>
  <si>
    <t>受講者フリガナ</t>
  </si>
  <si>
    <t>通信欄</t>
  </si>
  <si>
    <t>TEL</t>
    <phoneticPr fontId="2"/>
  </si>
  <si>
    <t>申込統括者</t>
    <rPh sb="0" eb="2">
      <t>モウシコミ</t>
    </rPh>
    <rPh sb="2" eb="4">
      <t>トウカツ</t>
    </rPh>
    <rPh sb="4" eb="5">
      <t>シャ</t>
    </rPh>
    <phoneticPr fontId="2"/>
  </si>
  <si>
    <t>社名</t>
    <rPh sb="0" eb="2">
      <t>シャメイ</t>
    </rPh>
    <phoneticPr fontId="2"/>
  </si>
  <si>
    <t>部署名</t>
    <rPh sb="0" eb="2">
      <t>ブショ</t>
    </rPh>
    <rPh sb="2" eb="3">
      <t>メイ</t>
    </rPh>
    <phoneticPr fontId="2"/>
  </si>
  <si>
    <t>ビル名等</t>
    <phoneticPr fontId="2"/>
  </si>
  <si>
    <t>ビル名等</t>
    <phoneticPr fontId="2"/>
  </si>
  <si>
    <t>会社情報と同じ</t>
  </si>
  <si>
    <t>E-Mail</t>
    <phoneticPr fontId="2"/>
  </si>
  <si>
    <r>
      <t>年齢</t>
    </r>
    <r>
      <rPr>
        <sz val="8"/>
        <rFont val="ＭＳ Ｐゴシック"/>
        <family val="3"/>
        <charset val="128"/>
      </rPr>
      <t xml:space="preserve"> ▼</t>
    </r>
    <phoneticPr fontId="2"/>
  </si>
  <si>
    <r>
      <t>性別</t>
    </r>
    <r>
      <rPr>
        <sz val="6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</si>
  <si>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r>
      <t>送付先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rPh sb="0" eb="2">
      <t>ソウフ</t>
    </rPh>
    <rPh sb="2" eb="3">
      <t>サキ</t>
    </rPh>
    <phoneticPr fontId="2"/>
  </si>
  <si>
    <r>
      <t>送金方法</t>
    </r>
    <r>
      <rPr>
        <sz val="8"/>
        <rFont val="ＭＳ Ｐゴシック"/>
        <family val="3"/>
        <charset val="128"/>
      </rPr>
      <t xml:space="preserve"> ▼</t>
    </r>
    <phoneticPr fontId="2"/>
  </si>
  <si>
    <r>
      <t>都道府県</t>
    </r>
    <r>
      <rPr>
        <sz val="6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</si>
  <si>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t>申込統括者フリガナ</t>
    <rPh sb="0" eb="2">
      <t>モウシコミ</t>
    </rPh>
    <rPh sb="2" eb="5">
      <t>トウカツシャ</t>
    </rPh>
    <phoneticPr fontId="2"/>
  </si>
  <si>
    <r>
      <t>受講料</t>
    </r>
    <r>
      <rPr>
        <sz val="8"/>
        <color indexed="13"/>
        <rFont val="ＭＳ Ｐゴシック"/>
        <family val="3"/>
        <charset val="128"/>
      </rPr>
      <t>（自動計算）</t>
    </r>
    <rPh sb="4" eb="6">
      <t>ジドウ</t>
    </rPh>
    <rPh sb="6" eb="8">
      <t>ケイサン</t>
    </rPh>
    <phoneticPr fontId="2"/>
  </si>
  <si>
    <t>株式会社○○貿易</t>
    <rPh sb="0" eb="4">
      <t>カブシキガイシャ</t>
    </rPh>
    <rPh sb="6" eb="8">
      <t>ボウエキ</t>
    </rPh>
    <phoneticPr fontId="2"/>
  </si>
  <si>
    <t>トレード部門</t>
    <rPh sb="4" eb="6">
      <t>ブモン</t>
    </rPh>
    <phoneticPr fontId="2"/>
  </si>
  <si>
    <t>関税　太郎</t>
    <rPh sb="0" eb="2">
      <t>カンゼイ</t>
    </rPh>
    <rPh sb="3" eb="5">
      <t>タロウ</t>
    </rPh>
    <phoneticPr fontId="2"/>
  </si>
  <si>
    <t>カンゼイ　タロウ</t>
    <phoneticPr fontId="2"/>
  </si>
  <si>
    <t>03-9999-9992</t>
    <phoneticPr fontId="2"/>
  </si>
  <si>
    <t>03-9999-9991</t>
    <phoneticPr fontId="2"/>
  </si>
  <si>
    <t>東京都</t>
  </si>
  <si>
    <t>千代田区神田駿河台</t>
    <rPh sb="0" eb="4">
      <t>チヨダク</t>
    </rPh>
    <rPh sb="4" eb="6">
      <t>カンダ</t>
    </rPh>
    <rPh sb="6" eb="9">
      <t>スルガダイ</t>
    </rPh>
    <phoneticPr fontId="2"/>
  </si>
  <si>
    <t>X-X-X</t>
    <phoneticPr fontId="2"/>
  </si>
  <si>
    <t>○○貿易ビル</t>
    <rPh sb="2" eb="4">
      <t>ボウエキ</t>
    </rPh>
    <phoneticPr fontId="2"/>
  </si>
  <si>
    <t>銀行振込</t>
  </si>
  <si>
    <t>関税　一郎</t>
    <rPh sb="0" eb="2">
      <t>カンゼイ</t>
    </rPh>
    <rPh sb="3" eb="5">
      <t>イチロウ</t>
    </rPh>
    <phoneticPr fontId="2"/>
  </si>
  <si>
    <t>関税　二郎</t>
    <rPh sb="0" eb="2">
      <t>カンゼイ</t>
    </rPh>
    <rPh sb="3" eb="5">
      <t>ジロウ</t>
    </rPh>
    <phoneticPr fontId="2"/>
  </si>
  <si>
    <t>カンゼイ　イチロウ</t>
    <phoneticPr fontId="2"/>
  </si>
  <si>
    <t>カンゼイ　ジロウ</t>
    <phoneticPr fontId="2"/>
  </si>
  <si>
    <t>25</t>
  </si>
  <si>
    <t>30</t>
  </si>
  <si>
    <t>35</t>
  </si>
  <si>
    <t>男性</t>
  </si>
  <si>
    <t>女性</t>
  </si>
  <si>
    <t>関税　花子</t>
    <rPh sb="0" eb="2">
      <t>カンゼイ</t>
    </rPh>
    <rPh sb="3" eb="5">
      <t>ハナコ</t>
    </rPh>
    <phoneticPr fontId="2"/>
  </si>
  <si>
    <t>カンゼイ　ハナコ</t>
    <phoneticPr fontId="2"/>
  </si>
  <si>
    <t>東京</t>
  </si>
  <si>
    <t>別途指定</t>
  </si>
  <si>
    <t>横浜支店</t>
    <rPh sb="0" eb="2">
      <t>ヨコハマ</t>
    </rPh>
    <rPh sb="2" eb="4">
      <t>シテン</t>
    </rPh>
    <phoneticPr fontId="2"/>
  </si>
  <si>
    <t>101-xxxx</t>
    <phoneticPr fontId="2"/>
  </si>
  <si>
    <t>231-XXXX</t>
    <phoneticPr fontId="2"/>
  </si>
  <si>
    <t>神奈川県</t>
  </si>
  <si>
    <t>横浜市中区新港</t>
    <rPh sb="0" eb="3">
      <t>ヨコハマシ</t>
    </rPh>
    <rPh sb="3" eb="5">
      <t>ナカク</t>
    </rPh>
    <rPh sb="5" eb="7">
      <t>シンミナト</t>
    </rPh>
    <phoneticPr fontId="2"/>
  </si>
  <si>
    <t>yo@marumaru.com</t>
    <phoneticPr fontId="2"/>
  </si>
  <si>
    <t>都道府県</t>
    <rPh sb="0" eb="4">
      <t>トドウフケン</t>
    </rPh>
    <phoneticPr fontId="2"/>
  </si>
  <si>
    <t>送金方法</t>
    <rPh sb="0" eb="2">
      <t>ソウキン</t>
    </rPh>
    <rPh sb="2" eb="4">
      <t>ホウホウ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</si>
  <si>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</si>
  <si>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</si>
  <si>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受験会場</t>
    <rPh sb="0" eb="2">
      <t>ジュケン</t>
    </rPh>
    <rPh sb="2" eb="4">
      <t>カイジョウ</t>
    </rPh>
    <phoneticPr fontId="2"/>
  </si>
  <si>
    <t>送付先</t>
    <rPh sb="0" eb="2">
      <t>ソウフ</t>
    </rPh>
    <rPh sb="2" eb="3">
      <t>サキ</t>
    </rPh>
    <phoneticPr fontId="2"/>
  </si>
  <si>
    <t>～</t>
    <phoneticPr fontId="2"/>
  </si>
  <si>
    <t>・受講料は自動計算されますので、入力は不要です。</t>
    <rPh sb="1" eb="4">
      <t>ジュコウリョウ</t>
    </rPh>
    <rPh sb="5" eb="7">
      <t>ジドウ</t>
    </rPh>
    <rPh sb="7" eb="9">
      <t>ケイサン</t>
    </rPh>
    <rPh sb="16" eb="18">
      <t>ニュウリョク</t>
    </rPh>
    <rPh sb="19" eb="21">
      <t>フヨウ</t>
    </rPh>
    <phoneticPr fontId="2"/>
  </si>
  <si>
    <t>会社情報と同じ場合は「会社情報と同じ」を選択します。</t>
    <phoneticPr fontId="2"/>
  </si>
  <si>
    <r>
      <t>受験科目数</t>
    </r>
    <r>
      <rPr>
        <sz val="6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</si>
  <si>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t>３科目</t>
  </si>
  <si>
    <t>受験科目数</t>
    <rPh sb="0" eb="2">
      <t>ジュケン</t>
    </rPh>
    <rPh sb="2" eb="5">
      <t>カモクスウ</t>
    </rPh>
    <phoneticPr fontId="2"/>
  </si>
  <si>
    <t>２科目</t>
  </si>
  <si>
    <t>会社情報と同じ</t>
    <phoneticPr fontId="2"/>
  </si>
  <si>
    <t>受講者名</t>
    <phoneticPr fontId="2"/>
  </si>
  <si>
    <t>〈 講　座　情　報 〉</t>
    <rPh sb="2" eb="3">
      <t>コウ</t>
    </rPh>
    <rPh sb="4" eb="5">
      <t>ザ</t>
    </rPh>
    <rPh sb="6" eb="7">
      <t>ジョウ</t>
    </rPh>
    <rPh sb="8" eb="9">
      <t>ホウ</t>
    </rPh>
    <phoneticPr fontId="2"/>
  </si>
  <si>
    <t>講座名称</t>
    <rPh sb="0" eb="2">
      <t>コウザ</t>
    </rPh>
    <rPh sb="2" eb="4">
      <t>メイショウ</t>
    </rPh>
    <phoneticPr fontId="2"/>
  </si>
  <si>
    <t>必要</t>
  </si>
  <si>
    <t>受講ﾊﾟﾀｰﾝ</t>
    <rPh sb="0" eb="2">
      <t>ジュコウ</t>
    </rPh>
    <phoneticPr fontId="2"/>
  </si>
  <si>
    <t>受講名</t>
    <rPh sb="0" eb="2">
      <t>ジュコウ</t>
    </rPh>
    <rPh sb="2" eb="3">
      <t>メイ</t>
    </rPh>
    <phoneticPr fontId="2"/>
  </si>
  <si>
    <t>東京</t>
    <rPh sb="0" eb="2">
      <t>トウキョウ</t>
    </rPh>
    <phoneticPr fontId="2"/>
  </si>
  <si>
    <t>札幌</t>
    <rPh sb="0" eb="2">
      <t>サッポロ</t>
    </rPh>
    <phoneticPr fontId="2"/>
  </si>
  <si>
    <t>仙台</t>
    <rPh sb="0" eb="2">
      <t>センダイ</t>
    </rPh>
    <phoneticPr fontId="2"/>
  </si>
  <si>
    <t>新潟</t>
    <rPh sb="0" eb="2">
      <t>ニイガタ</t>
    </rPh>
    <phoneticPr fontId="2"/>
  </si>
  <si>
    <t>横浜</t>
    <rPh sb="0" eb="2">
      <t>ヨコハマ</t>
    </rPh>
    <phoneticPr fontId="2"/>
  </si>
  <si>
    <t>静岡</t>
    <rPh sb="0" eb="2">
      <t>シズオカ</t>
    </rPh>
    <phoneticPr fontId="2"/>
  </si>
  <si>
    <t>名古屋</t>
    <rPh sb="0" eb="3">
      <t>ナゴヤ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</si>
  <si>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</si>
  <si>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</si>
  <si>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那覇</t>
    <rPh sb="0" eb="2">
      <t>ナハ</t>
    </rPh>
    <phoneticPr fontId="2"/>
  </si>
  <si>
    <t>会場</t>
    <rPh sb="0" eb="2">
      <t>カイジョウ</t>
    </rPh>
    <phoneticPr fontId="2"/>
  </si>
  <si>
    <t>単価</t>
    <rPh sb="0" eb="2">
      <t>タンカ</t>
    </rPh>
    <phoneticPr fontId="2"/>
  </si>
  <si>
    <t>会場１</t>
    <rPh sb="0" eb="2">
      <t>カイジョウ</t>
    </rPh>
    <phoneticPr fontId="2"/>
  </si>
  <si>
    <t>会場２</t>
    <rPh sb="0" eb="2">
      <t>カイジョウ</t>
    </rPh>
    <phoneticPr fontId="2"/>
  </si>
  <si>
    <t>会場３</t>
    <rPh sb="0" eb="2">
      <t>カイジョウ</t>
    </rPh>
    <phoneticPr fontId="2"/>
  </si>
  <si>
    <t>TEL</t>
    <phoneticPr fontId="2"/>
  </si>
  <si>
    <t>FAX</t>
    <phoneticPr fontId="2"/>
  </si>
  <si>
    <t>E-Mail</t>
    <phoneticPr fontId="2"/>
  </si>
  <si>
    <t>社名部署名カナ</t>
    <rPh sb="2" eb="4">
      <t>ブショ</t>
    </rPh>
    <rPh sb="4" eb="5">
      <t>メイ</t>
    </rPh>
    <phoneticPr fontId="2"/>
  </si>
  <si>
    <t>会場名</t>
    <rPh sb="0" eb="2">
      <t>カイジョウ</t>
    </rPh>
    <rPh sb="2" eb="3">
      <t>メイ</t>
    </rPh>
    <phoneticPr fontId="2"/>
  </si>
  <si>
    <t>１科目</t>
    <rPh sb="1" eb="3">
      <t>カモク</t>
    </rPh>
    <phoneticPr fontId="2"/>
  </si>
  <si>
    <t>受験科目</t>
    <rPh sb="0" eb="2">
      <t>ジュケン</t>
    </rPh>
    <rPh sb="2" eb="4">
      <t>カモク</t>
    </rPh>
    <phoneticPr fontId="2"/>
  </si>
  <si>
    <t>２科目</t>
    <rPh sb="1" eb="3">
      <t>カモク</t>
    </rPh>
    <phoneticPr fontId="2"/>
  </si>
  <si>
    <t>３科目</t>
    <rPh sb="1" eb="3">
      <t>カモク</t>
    </rPh>
    <phoneticPr fontId="2"/>
  </si>
  <si>
    <r>
      <t xml:space="preserve"> 受験会場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</si>
  <si>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r>
      <t xml:space="preserve">請求書 </t>
    </r>
    <r>
      <rPr>
        <sz val="8"/>
        <rFont val="ＭＳ Ｐゴシック"/>
        <family val="3"/>
        <charset val="128"/>
      </rPr>
      <t>▼</t>
    </r>
    <rPh sb="0" eb="3">
      <t>セイキュウショ</t>
    </rPh>
    <phoneticPr fontId="2"/>
  </si>
  <si>
    <r>
      <t xml:space="preserve">講座名称 </t>
    </r>
    <r>
      <rPr>
        <sz val="8"/>
        <rFont val="ＭＳ Ｐゴシック"/>
        <family val="3"/>
        <charset val="128"/>
      </rPr>
      <t>▼</t>
    </r>
    <rPh sb="0" eb="2">
      <t>コウザ</t>
    </rPh>
    <rPh sb="2" eb="4">
      <t>メイショウ</t>
    </rPh>
    <phoneticPr fontId="2"/>
  </si>
  <si>
    <t>　</t>
    <phoneticPr fontId="2"/>
  </si>
  <si>
    <t>無</t>
    <rPh sb="0" eb="1">
      <t>ム</t>
    </rPh>
    <phoneticPr fontId="2"/>
  </si>
  <si>
    <t>ﾏﾙﾏﾙﾎﾞｳｴｷﾄﾚｰﾄﾞﾌﾞﾓﾝ</t>
    <phoneticPr fontId="2"/>
  </si>
  <si>
    <t>to@marumaru.com</t>
  </si>
  <si>
    <t>045-9999-9991</t>
    <phoneticPr fontId="2"/>
  </si>
  <si>
    <t>045-9999-9992</t>
    <phoneticPr fontId="2"/>
  </si>
  <si>
    <t>請求書</t>
    <rPh sb="0" eb="3">
      <t>セイキュウショ</t>
    </rPh>
    <phoneticPr fontId="2"/>
  </si>
  <si>
    <t>※セキリュティの警告表示がされた場合は、マクロを有効にしてから使用してください。</t>
    <rPh sb="8" eb="10">
      <t>ケイコク</t>
    </rPh>
    <rPh sb="10" eb="12">
      <t>ヒョウジ</t>
    </rPh>
    <rPh sb="16" eb="18">
      <t>バアイ</t>
    </rPh>
    <rPh sb="24" eb="26">
      <t>ユウコウ</t>
    </rPh>
    <rPh sb="31" eb="33">
      <t>シヨウ</t>
    </rPh>
    <phoneticPr fontId="2"/>
  </si>
  <si>
    <t>会社受験</t>
  </si>
  <si>
    <t>受験場所</t>
    <rPh sb="0" eb="2">
      <t>ジュケン</t>
    </rPh>
    <rPh sb="2" eb="4">
      <t>バショ</t>
    </rPh>
    <phoneticPr fontId="2"/>
  </si>
  <si>
    <t>会場受験</t>
    <rPh sb="0" eb="2">
      <t>カイジョウ</t>
    </rPh>
    <rPh sb="2" eb="4">
      <t>ジュケン</t>
    </rPh>
    <phoneticPr fontId="2"/>
  </si>
  <si>
    <t>M10</t>
    <phoneticPr fontId="2"/>
  </si>
  <si>
    <t>無</t>
  </si>
  <si>
    <t>※受験場所が「会社受験」の時は、会場＝「無」にしてください。</t>
    <phoneticPr fontId="2"/>
  </si>
  <si>
    <t>※受験場所が「オンライン受験」の時は、会場＝「無」、受験科目＝「無」にしてください。</t>
    <rPh sb="26" eb="28">
      <t>ジュケン</t>
    </rPh>
    <rPh sb="28" eb="30">
      <t>カモク</t>
    </rPh>
    <rPh sb="32" eb="33">
      <t>ム</t>
    </rPh>
    <phoneticPr fontId="2"/>
  </si>
  <si>
    <t>※受験場所は、会社受験、会場受験、オンライン受験の３種類を設定してください。</t>
    <rPh sb="1" eb="3">
      <t>ジュケン</t>
    </rPh>
    <rPh sb="3" eb="5">
      <t>バショ</t>
    </rPh>
    <rPh sb="7" eb="9">
      <t>カイシャ</t>
    </rPh>
    <rPh sb="9" eb="11">
      <t>ジュケン</t>
    </rPh>
    <rPh sb="12" eb="14">
      <t>カイジョウ</t>
    </rPh>
    <rPh sb="14" eb="16">
      <t>ジュケン</t>
    </rPh>
    <rPh sb="22" eb="24">
      <t>ジュケン</t>
    </rPh>
    <rPh sb="26" eb="28">
      <t>シュルイ</t>
    </rPh>
    <rPh sb="29" eb="31">
      <t>セッテイ</t>
    </rPh>
    <phoneticPr fontId="2"/>
  </si>
  <si>
    <t>・以下のセルはプルダウンメニューになっていますので、入力ではなく選択してください。</t>
    <rPh sb="1" eb="3">
      <t>イカ</t>
    </rPh>
    <rPh sb="26" eb="28">
      <t>ニュウリョク</t>
    </rPh>
    <rPh sb="32" eb="34">
      <t>センタク</t>
    </rPh>
    <phoneticPr fontId="2"/>
  </si>
  <si>
    <t>会社情報と異なる場合は「別途指定」を選択の上、送付先の「社名」から「E-Mail」までを入力します。送付先が個人宅の場合は社名をプランクにしてください。</t>
    <rPh sb="50" eb="52">
      <t>ソウフ</t>
    </rPh>
    <rPh sb="52" eb="53">
      <t>サキ</t>
    </rPh>
    <rPh sb="54" eb="56">
      <t>コジン</t>
    </rPh>
    <rPh sb="56" eb="57">
      <t>タク</t>
    </rPh>
    <rPh sb="58" eb="60">
      <t>バアイ</t>
    </rPh>
    <rPh sb="61" eb="63">
      <t>シャメイ</t>
    </rPh>
    <phoneticPr fontId="2"/>
  </si>
  <si>
    <r>
      <t>＜</t>
    </r>
    <r>
      <rPr>
        <sz val="10"/>
        <color rgb="FFFF0000"/>
        <rFont val="ＭＳ ゴシック"/>
        <family val="3"/>
        <charset val="128"/>
      </rPr>
      <t>入力方法</t>
    </r>
    <r>
      <rPr>
        <sz val="10"/>
        <rFont val="ＭＳ ゴシック"/>
        <family val="3"/>
        <charset val="128"/>
      </rPr>
      <t>＞</t>
    </r>
    <rPh sb="1" eb="3">
      <t>ニュウリョク</t>
    </rPh>
    <rPh sb="3" eb="5">
      <t>ホウホウ</t>
    </rPh>
    <phoneticPr fontId="2"/>
  </si>
  <si>
    <t>入力いただく前に、「記入例1」シートにより入力方法をご確認ください。</t>
    <rPh sb="0" eb="2">
      <t>ニュウリョク</t>
    </rPh>
    <rPh sb="6" eb="7">
      <t>マエ</t>
    </rPh>
    <rPh sb="10" eb="12">
      <t>キニュウ</t>
    </rPh>
    <rPh sb="12" eb="13">
      <t>レイ</t>
    </rPh>
    <rPh sb="21" eb="23">
      <t>ニュウリョク</t>
    </rPh>
    <rPh sb="23" eb="25">
      <t>ホウホウ</t>
    </rPh>
    <rPh sb="27" eb="29">
      <t>カクニン</t>
    </rPh>
    <phoneticPr fontId="2"/>
  </si>
  <si>
    <t>M11</t>
    <phoneticPr fontId="2"/>
  </si>
  <si>
    <t>【記入例】ファイル送信先アドレス → jtas_seminar@kanzei.or.jp</t>
    <rPh sb="9" eb="11">
      <t>ソウシン</t>
    </rPh>
    <rPh sb="11" eb="12">
      <t>サキ</t>
    </rPh>
    <phoneticPr fontId="2"/>
  </si>
  <si>
    <t>有</t>
  </si>
  <si>
    <t>模試実施希望日</t>
    <rPh sb="0" eb="2">
      <t>モシ</t>
    </rPh>
    <rPh sb="2" eb="4">
      <t>ジッシ</t>
    </rPh>
    <rPh sb="4" eb="7">
      <t>キボウビ</t>
    </rPh>
    <phoneticPr fontId="2"/>
  </si>
  <si>
    <t>模試実施希望日</t>
    <rPh sb="0" eb="1">
      <t>モシ</t>
    </rPh>
    <rPh sb="1" eb="3">
      <t>ジッシ</t>
    </rPh>
    <rPh sb="3" eb="6">
      <t>キボウビ</t>
    </rPh>
    <phoneticPr fontId="2"/>
  </si>
  <si>
    <t>　　受講講座により、項目（「模試実施希望日」、「受験科目」、「受験会場」）があるものとないものとがあります。</t>
    <rPh sb="2" eb="4">
      <t>ジュコウ</t>
    </rPh>
    <rPh sb="4" eb="6">
      <t>コウザ</t>
    </rPh>
    <rPh sb="10" eb="12">
      <t>コウモク</t>
    </rPh>
    <rPh sb="14" eb="16">
      <t>モシ</t>
    </rPh>
    <rPh sb="16" eb="18">
      <t>ジッシ</t>
    </rPh>
    <rPh sb="18" eb="21">
      <t>キボウビ</t>
    </rPh>
    <rPh sb="24" eb="26">
      <t>ジュケン</t>
    </rPh>
    <rPh sb="26" eb="28">
      <t>カモク</t>
    </rPh>
    <rPh sb="31" eb="33">
      <t>ジュケン</t>
    </rPh>
    <rPh sb="33" eb="35">
      <t>カイジョウ</t>
    </rPh>
    <phoneticPr fontId="2"/>
  </si>
  <si>
    <t>全国通関士模試　一般受験（会場で受験）</t>
    <rPh sb="0" eb="2">
      <t>ゼンコク</t>
    </rPh>
    <rPh sb="2" eb="5">
      <t>ツウカンシ</t>
    </rPh>
    <rPh sb="5" eb="7">
      <t>モシ</t>
    </rPh>
    <rPh sb="8" eb="10">
      <t>イッパン</t>
    </rPh>
    <rPh sb="10" eb="12">
      <t>ジュケン</t>
    </rPh>
    <rPh sb="13" eb="15">
      <t>カイジョウ</t>
    </rPh>
    <rPh sb="16" eb="18">
      <t>ジュケン</t>
    </rPh>
    <phoneticPr fontId="3"/>
  </si>
  <si>
    <t>全国通関士模試　会社受験（会社内で受験）</t>
    <rPh sb="0" eb="2">
      <t>ゼンコク</t>
    </rPh>
    <rPh sb="2" eb="5">
      <t>ツウカンシ</t>
    </rPh>
    <rPh sb="5" eb="7">
      <t>モシ</t>
    </rPh>
    <rPh sb="8" eb="10">
      <t>カイシャ</t>
    </rPh>
    <rPh sb="10" eb="12">
      <t>ジュケン</t>
    </rPh>
    <rPh sb="13" eb="15">
      <t>カイシャ</t>
    </rPh>
    <rPh sb="15" eb="16">
      <t>ウチ</t>
    </rPh>
    <rPh sb="17" eb="19">
      <t>ジュケン</t>
    </rPh>
    <phoneticPr fontId="3"/>
  </si>
  <si>
    <t>・送付先は、各受講者に対して以下の通り個別に選択、入力してください。</t>
    <rPh sb="1" eb="3">
      <t>ソウフ</t>
    </rPh>
    <rPh sb="3" eb="4">
      <t>サキ</t>
    </rPh>
    <rPh sb="6" eb="7">
      <t>カク</t>
    </rPh>
    <rPh sb="7" eb="10">
      <t>ジュコウシャ</t>
    </rPh>
    <rPh sb="11" eb="12">
      <t>タイ</t>
    </rPh>
    <rPh sb="14" eb="16">
      <t>イカ</t>
    </rPh>
    <rPh sb="17" eb="18">
      <t>トオ</t>
    </rPh>
    <rPh sb="19" eb="21">
      <t>コベツ</t>
    </rPh>
    <rPh sb="22" eb="24">
      <t>センタク</t>
    </rPh>
    <rPh sb="25" eb="27">
      <t>ニュウリョク</t>
    </rPh>
    <phoneticPr fontId="2"/>
  </si>
  <si>
    <r>
      <t>左の色で表示された欄は必須項目となりますので、</t>
    </r>
    <r>
      <rPr>
        <sz val="10"/>
        <color rgb="FFFF0000"/>
        <rFont val="ＭＳ ゴシック"/>
        <family val="3"/>
        <charset val="128"/>
      </rPr>
      <t>漏れなく</t>
    </r>
    <r>
      <rPr>
        <sz val="10"/>
        <rFont val="ＭＳ ゴシック"/>
        <family val="3"/>
        <charset val="128"/>
      </rPr>
      <t>入力してください。</t>
    </r>
    <rPh sb="0" eb="1">
      <t>ヒダリ</t>
    </rPh>
    <rPh sb="2" eb="3">
      <t>イロ</t>
    </rPh>
    <rPh sb="4" eb="6">
      <t>ヒョウジ</t>
    </rPh>
    <rPh sb="9" eb="10">
      <t>ラン</t>
    </rPh>
    <rPh sb="11" eb="13">
      <t>ヒッス</t>
    </rPh>
    <rPh sb="13" eb="15">
      <t>コウモク</t>
    </rPh>
    <rPh sb="23" eb="24">
      <t>モ</t>
    </rPh>
    <rPh sb="27" eb="29">
      <t>ニュウリョク</t>
    </rPh>
    <phoneticPr fontId="2"/>
  </si>
  <si>
    <r>
      <t>・この「記入例」シートではなく、</t>
    </r>
    <r>
      <rPr>
        <sz val="10"/>
        <color rgb="FFFF0000"/>
        <rFont val="ＭＳ ゴシック"/>
        <family val="3"/>
        <charset val="128"/>
      </rPr>
      <t>必ず「団体申込フォーム」シートに入力してください</t>
    </r>
    <r>
      <rPr>
        <sz val="10"/>
        <rFont val="ＭＳ ゴシック"/>
        <family val="3"/>
        <charset val="128"/>
      </rPr>
      <t>。</t>
    </r>
    <rPh sb="4" eb="6">
      <t>キニュウ</t>
    </rPh>
    <rPh sb="6" eb="7">
      <t>レイ</t>
    </rPh>
    <rPh sb="16" eb="17">
      <t>カナラ</t>
    </rPh>
    <rPh sb="19" eb="21">
      <t>ダンタイ</t>
    </rPh>
    <rPh sb="21" eb="23">
      <t>モウシコミ</t>
    </rPh>
    <rPh sb="32" eb="34">
      <t>ニュウリョク</t>
    </rPh>
    <phoneticPr fontId="2"/>
  </si>
  <si>
    <r>
      <t>・団体申込を行う</t>
    </r>
    <r>
      <rPr>
        <sz val="10"/>
        <color rgb="FFFF0000"/>
        <rFont val="ＭＳ ゴシック"/>
        <family val="3"/>
        <charset val="128"/>
      </rPr>
      <t>講座（模試）名称</t>
    </r>
    <r>
      <rPr>
        <sz val="10"/>
        <rFont val="ＭＳ ゴシック"/>
        <family val="3"/>
        <charset val="128"/>
      </rPr>
      <t>を選択します。</t>
    </r>
    <rPh sb="1" eb="3">
      <t>ダンタイ</t>
    </rPh>
    <rPh sb="3" eb="5">
      <t>モウシコ</t>
    </rPh>
    <rPh sb="6" eb="7">
      <t>オコナ</t>
    </rPh>
    <rPh sb="8" eb="10">
      <t>コウザ</t>
    </rPh>
    <rPh sb="11" eb="13">
      <t>モシ</t>
    </rPh>
    <rPh sb="14" eb="16">
      <t>メイショウ</t>
    </rPh>
    <rPh sb="17" eb="19">
      <t>センタク</t>
    </rPh>
    <phoneticPr fontId="2"/>
  </si>
  <si>
    <t>ファイル送信先アドレス → jtas_seminar@kanzei.or.jp</t>
    <rPh sb="4" eb="6">
      <t>ソウシン</t>
    </rPh>
    <rPh sb="6" eb="7">
      <t>サキ</t>
    </rPh>
    <phoneticPr fontId="2"/>
  </si>
  <si>
    <t>阪神地区</t>
    <rPh sb="0" eb="2">
      <t>ハンシン</t>
    </rPh>
    <rPh sb="2" eb="4">
      <t>チク</t>
    </rPh>
    <phoneticPr fontId="2"/>
  </si>
  <si>
    <t>会社情報と同じ</t>
    <phoneticPr fontId="2"/>
  </si>
  <si>
    <r>
      <t>【記入例】</t>
    </r>
    <r>
      <rPr>
        <sz val="12"/>
        <rFont val="ＭＳ Ｐゴシック"/>
        <family val="3"/>
        <charset val="128"/>
      </rPr>
      <t>　2019年度通関士模試申込フォーム　《 第20回全国通関士模試　会場受験 》</t>
    </r>
    <rPh sb="15" eb="17">
      <t>モシ</t>
    </rPh>
    <rPh sb="17" eb="19">
      <t>モウシコミ</t>
    </rPh>
    <phoneticPr fontId="2"/>
  </si>
  <si>
    <t>在宅</t>
    <rPh sb="0" eb="2">
      <t>ザイタク</t>
    </rPh>
    <phoneticPr fontId="2"/>
  </si>
  <si>
    <t>ピンク色で表示された項目は全て必須項目となりますので、漏れなく入力してください。在宅受験をご希望の場合には、「全国通関士模試 一般受験（会場で受験）」をご選択後に受験会場欄最下部の「在宅」をお選びください。</t>
    <rPh sb="3" eb="4">
      <t>イロ</t>
    </rPh>
    <rPh sb="5" eb="7">
      <t>ヒョウジ</t>
    </rPh>
    <rPh sb="10" eb="12">
      <t>コウモク</t>
    </rPh>
    <rPh sb="13" eb="14">
      <t>スベ</t>
    </rPh>
    <rPh sb="15" eb="17">
      <t>ヒッス</t>
    </rPh>
    <rPh sb="17" eb="19">
      <t>コウモク</t>
    </rPh>
    <rPh sb="27" eb="28">
      <t>モ</t>
    </rPh>
    <rPh sb="31" eb="33">
      <t>ニュウリョク</t>
    </rPh>
    <rPh sb="40" eb="42">
      <t>ザイタク</t>
    </rPh>
    <rPh sb="42" eb="44">
      <t>ジュケン</t>
    </rPh>
    <rPh sb="46" eb="48">
      <t>キボウ</t>
    </rPh>
    <rPh sb="49" eb="51">
      <t>バアイ</t>
    </rPh>
    <rPh sb="55" eb="57">
      <t>ゼンコク</t>
    </rPh>
    <rPh sb="57" eb="60">
      <t>ツウカンシ</t>
    </rPh>
    <rPh sb="60" eb="62">
      <t>モシ</t>
    </rPh>
    <rPh sb="63" eb="65">
      <t>イッパン</t>
    </rPh>
    <rPh sb="65" eb="67">
      <t>ジュケン</t>
    </rPh>
    <rPh sb="68" eb="70">
      <t>カイジョウ</t>
    </rPh>
    <rPh sb="71" eb="73">
      <t>ジュケン</t>
    </rPh>
    <rPh sb="77" eb="79">
      <t>センタク</t>
    </rPh>
    <rPh sb="79" eb="80">
      <t>ゴ</t>
    </rPh>
    <rPh sb="81" eb="83">
      <t>ジュケン</t>
    </rPh>
    <rPh sb="83" eb="85">
      <t>カイジョウ</t>
    </rPh>
    <rPh sb="85" eb="86">
      <t>ラン</t>
    </rPh>
    <rPh sb="86" eb="89">
      <t>サイカブ</t>
    </rPh>
    <rPh sb="91" eb="93">
      <t>ザイタク</t>
    </rPh>
    <rPh sb="96" eb="97">
      <t>エラ</t>
    </rPh>
    <phoneticPr fontId="2"/>
  </si>
  <si>
    <t>在宅</t>
  </si>
  <si>
    <t>新潟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</si>
</sst>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#&quot;名&quot;"/>
    <numFmt numFmtId="177" formatCode="#,##0_ "/>
    <numFmt numFmtId="178" formatCode="0_);[Red]\(0\)"/>
    <numFmt numFmtId="179" formatCode="yyyy/mm/dd"/>
    <numFmt numFmtId="180" formatCode="#,##0_ ;[Red]\-#,##0\ "/>
  </numFmts>
  <fonts count="2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6"/>
      <color indexed="9"/>
      <name val="ＭＳ 明朝"/>
      <family val="1"/>
      <charset val="128"/>
    </font>
    <font>
      <sz val="12"/>
      <color indexed="9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8"/>
      <color indexed="13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98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1" fillId="3" borderId="1" xfId="0" quotePrefix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shrinkToFit="1"/>
    </xf>
    <xf numFmtId="49" fontId="6" fillId="5" borderId="5" xfId="0" applyNumberFormat="1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6" fillId="5" borderId="5" xfId="0" applyNumberFormat="1" applyFont="1" applyFill="1" applyBorder="1" applyAlignment="1">
      <alignment horizontal="center" vertical="center" shrinkToFit="1"/>
    </xf>
    <xf numFmtId="176" fontId="3" fillId="3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 applyProtection="1">
      <alignment vertical="center"/>
      <protection locked="0"/>
    </xf>
    <xf numFmtId="0" fontId="1" fillId="3" borderId="3" xfId="0" quotePrefix="1" applyFont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11" fillId="6" borderId="3" xfId="0" quotePrefix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7" fillId="0" borderId="0" xfId="0" applyFont="1"/>
    <xf numFmtId="0" fontId="0" fillId="3" borderId="1" xfId="0" quotePrefix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5" borderId="5" xfId="0" applyNumberFormat="1" applyFont="1" applyFill="1" applyBorder="1" applyAlignment="1">
      <alignment horizontal="center" vertical="center" textRotation="255"/>
    </xf>
    <xf numFmtId="49" fontId="6" fillId="0" borderId="3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8" fontId="20" fillId="9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10" borderId="2" xfId="0" applyNumberFormat="1" applyFont="1" applyFill="1" applyBorder="1" applyAlignment="1" applyProtection="1">
      <alignment vertical="center"/>
      <protection locked="0"/>
    </xf>
    <xf numFmtId="49" fontId="6" fillId="10" borderId="3" xfId="0" applyNumberFormat="1" applyFont="1" applyFill="1" applyBorder="1" applyAlignment="1" applyProtection="1">
      <alignment vertical="center"/>
      <protection locked="0"/>
    </xf>
    <xf numFmtId="49" fontId="6" fillId="1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5" fillId="11" borderId="0" xfId="0" applyFont="1" applyFill="1" applyAlignment="1">
      <alignment vertical="center"/>
    </xf>
    <xf numFmtId="0" fontId="23" fillId="0" borderId="0" xfId="0" applyFont="1" applyAlignment="1">
      <alignment horizontal="left" vertical="center" indent="1"/>
    </xf>
    <xf numFmtId="0" fontId="6" fillId="8" borderId="3" xfId="0" applyFont="1" applyFill="1" applyBorder="1"/>
    <xf numFmtId="38" fontId="6" fillId="8" borderId="3" xfId="1" applyFont="1" applyFill="1" applyBorder="1" applyAlignment="1"/>
    <xf numFmtId="0" fontId="5" fillId="8" borderId="3" xfId="0" applyFont="1" applyFill="1" applyBorder="1"/>
    <xf numFmtId="0" fontId="24" fillId="9" borderId="0" xfId="0" applyFont="1" applyFill="1" applyAlignment="1">
      <alignment vertical="center"/>
    </xf>
    <xf numFmtId="49" fontId="6" fillId="10" borderId="3" xfId="0" applyNumberFormat="1" applyFont="1" applyFill="1" applyBorder="1" applyAlignment="1" applyProtection="1">
      <alignment horizontal="left" vertical="center"/>
      <protection locked="0"/>
    </xf>
    <xf numFmtId="49" fontId="25" fillId="10" borderId="3" xfId="3" applyNumberFormat="1" applyFill="1" applyBorder="1" applyAlignment="1" applyProtection="1">
      <alignment horizontal="left" vertical="center"/>
      <protection locked="0"/>
    </xf>
    <xf numFmtId="49" fontId="25" fillId="10" borderId="2" xfId="3" applyNumberFormat="1" applyFill="1" applyBorder="1" applyAlignment="1" applyProtection="1">
      <alignment vertical="center"/>
      <protection locked="0"/>
    </xf>
    <xf numFmtId="179" fontId="6" fillId="0" borderId="3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>
      <alignment horizontal="center" vertical="center"/>
    </xf>
    <xf numFmtId="180" fontId="6" fillId="0" borderId="3" xfId="2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25" fillId="0" borderId="3" xfId="3" applyNumberFormat="1" applyBorder="1" applyAlignment="1" applyProtection="1">
      <alignment horizontal="left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29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 patternType="solid">
          <fgColor indexed="64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auto="1"/>
        </patternFill>
      </fill>
    </dxf>
    <dxf>
      <fill>
        <patternFill>
          <fgColor auto="1"/>
        </patternFill>
      </fill>
    </dxf>
    <dxf>
      <fill>
        <patternFill>
          <fgColor auto="1"/>
        </patternFill>
      </fill>
    </dxf>
    <dxf>
      <fill>
        <patternFill>
          <fgColor auto="1"/>
        </patternFill>
      </fill>
    </dxf>
    <dxf>
      <fill>
        <patternFill>
          <bgColor rgb="FFFF99FF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fgColor auto="1"/>
          <bgColor theme="0"/>
        </patternFill>
      </fill>
    </dxf>
    <dxf>
      <fill>
        <patternFill>
          <bgColor rgb="FFFF99FF"/>
        </patternFill>
      </fill>
    </dxf>
    <dxf>
      <fill>
        <patternFill>
          <fgColor auto="1"/>
          <bgColor theme="0"/>
        </patternFill>
      </fill>
    </dxf>
    <dxf>
      <fill>
        <patternFill>
          <bgColor rgb="FFFF99FF"/>
        </patternFill>
      </fill>
    </dxf>
    <dxf>
      <fill>
        <patternFill patternType="none">
          <fgColor auto="1"/>
          <bgColor auto="1"/>
        </patternFill>
      </fill>
    </dxf>
    <dxf>
      <fill>
        <patternFill>
          <bgColor rgb="FFFF99FF"/>
        </patternFill>
      </fill>
    </dxf>
    <dxf>
      <fill>
        <patternFill>
          <fgColor auto="1"/>
          <bgColor theme="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</dxfs>
  <tableStyles count="0" defaultTableStyle="TableStyleMedium9" defaultPivotStyle="PivotStyleLight16"/>
  <colors>
    <mruColors>
      <color rgb="FFFF99FF"/>
      <color rgb="FFFFCCFF"/>
      <color rgb="FFF688E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U52"/>
  <sheetViews>
    <sheetView zoomScaleNormal="100" workbookViewId="0">
      <selection activeCell="E18" sqref="E18"/>
    </sheetView>
  </sheetViews>
  <sheetFormatPr defaultRowHeight="13.5" x14ac:dyDescent="0.15"/>
  <cols>
    <col min="1" max="1" width="1.7109375" style="4" customWidth="1"/>
    <col min="2" max="2" width="20.7109375" style="4" customWidth="1"/>
    <col min="3" max="3" width="25.85546875" style="4" customWidth="1"/>
    <col min="4" max="4" width="22.5703125" style="4" customWidth="1"/>
    <col min="5" max="5" width="25.42578125" style="4" customWidth="1"/>
    <col min="6" max="6" width="13.85546875" style="4" customWidth="1"/>
    <col min="7" max="7" width="20.7109375" style="4" customWidth="1"/>
    <col min="8" max="8" width="14.28515625" style="4" customWidth="1"/>
    <col min="9" max="9" width="20.7109375" style="4" customWidth="1"/>
    <col min="10" max="11" width="23.5703125" style="4" customWidth="1"/>
    <col min="12" max="12" width="10.7109375" style="4" customWidth="1"/>
    <col min="13" max="13" width="11.28515625" style="4" customWidth="1"/>
    <col min="14" max="14" width="26.28515625" style="4" customWidth="1"/>
    <col min="15" max="15" width="17" style="4" customWidth="1"/>
    <col min="16" max="16" width="22.42578125" style="4" customWidth="1"/>
    <col min="17" max="18" width="17" style="4" customWidth="1"/>
    <col min="19" max="19" width="38" style="4" customWidth="1"/>
    <col min="20" max="20" width="9.140625" style="4" customWidth="1"/>
    <col min="21" max="16384" width="9.140625" style="4"/>
  </cols>
  <sheetData>
    <row r="1" spans="1:19" ht="21" customHeight="1" x14ac:dyDescent="0.15">
      <c r="B1" s="32" t="s">
        <v>144</v>
      </c>
    </row>
    <row r="2" spans="1:19" ht="21" customHeight="1" x14ac:dyDescent="0.15">
      <c r="B2" s="32" t="s">
        <v>130</v>
      </c>
    </row>
    <row r="3" spans="1:19" s="3" customFormat="1" ht="19.5" customHeight="1" x14ac:dyDescent="0.15">
      <c r="A3" s="2"/>
      <c r="B3" s="44" t="s">
        <v>77</v>
      </c>
      <c r="C3" s="69" t="s">
        <v>120</v>
      </c>
      <c r="D3" s="62" t="str">
        <f ca="1">OFFSET(設定!A4,(MATCH(記入例１!C4,設定!B4:B20,0)-1),2)</f>
        <v>会場受験</v>
      </c>
      <c r="E3" s="62">
        <f ca="1">OFFSET(設定!A4,(MATCH(記入例１!C4,設定!B4:B20,0)-1),4)</f>
        <v>6480</v>
      </c>
      <c r="F3" s="11"/>
      <c r="G3" s="5"/>
      <c r="H3" s="5"/>
      <c r="I3" s="16"/>
    </row>
    <row r="4" spans="1:19" s="3" customFormat="1" ht="15" customHeight="1" x14ac:dyDescent="0.15">
      <c r="A4" s="2"/>
      <c r="B4" s="42" t="s">
        <v>108</v>
      </c>
      <c r="C4" s="86" t="s">
        <v>135</v>
      </c>
      <c r="D4" s="87"/>
      <c r="E4" s="88"/>
      <c r="F4" s="11"/>
      <c r="G4" s="5"/>
      <c r="H4" s="5"/>
      <c r="I4" s="16"/>
    </row>
    <row r="5" spans="1:19" ht="8.1" customHeight="1" x14ac:dyDescent="0.15">
      <c r="F5" s="11"/>
      <c r="H5" s="5"/>
    </row>
    <row r="6" spans="1:19" s="3" customFormat="1" ht="20.100000000000001" customHeight="1" x14ac:dyDescent="0.15">
      <c r="B6" s="18" t="s">
        <v>10</v>
      </c>
      <c r="H6" s="5"/>
    </row>
    <row r="7" spans="1:19" s="6" customFormat="1" ht="15.95" customHeight="1" x14ac:dyDescent="0.15">
      <c r="A7" s="2"/>
      <c r="B7" s="37" t="s">
        <v>5</v>
      </c>
      <c r="C7" s="89" t="s">
        <v>32</v>
      </c>
      <c r="D7" s="89"/>
      <c r="E7" s="89"/>
      <c r="H7" s="5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5.95" customHeight="1" x14ac:dyDescent="0.15">
      <c r="A8" s="2"/>
      <c r="B8" s="37" t="s">
        <v>6</v>
      </c>
      <c r="C8" s="89" t="s">
        <v>33</v>
      </c>
      <c r="D8" s="89"/>
      <c r="E8" s="89"/>
      <c r="F8" s="45"/>
      <c r="G8" s="45"/>
      <c r="H8" s="5"/>
    </row>
    <row r="9" spans="1:19" s="10" customFormat="1" ht="15.95" customHeight="1" x14ac:dyDescent="0.15">
      <c r="A9" s="2"/>
      <c r="B9" s="38" t="s">
        <v>100</v>
      </c>
      <c r="C9" s="90" t="s">
        <v>111</v>
      </c>
      <c r="D9" s="91"/>
      <c r="E9" s="92"/>
      <c r="H9" s="5"/>
    </row>
    <row r="10" spans="1:19" s="10" customFormat="1" ht="15.95" customHeight="1" x14ac:dyDescent="0.15">
      <c r="A10" s="2"/>
      <c r="B10" s="39" t="s">
        <v>18</v>
      </c>
      <c r="C10" s="57" t="s">
        <v>34</v>
      </c>
      <c r="D10" s="52" t="s">
        <v>30</v>
      </c>
      <c r="E10" s="57" t="s">
        <v>35</v>
      </c>
      <c r="G10" s="45"/>
      <c r="H10" s="5"/>
    </row>
    <row r="11" spans="1:19" s="10" customFormat="1" ht="15.95" customHeight="1" x14ac:dyDescent="0.15">
      <c r="A11" s="2"/>
      <c r="B11" s="37" t="s">
        <v>17</v>
      </c>
      <c r="C11" s="27" t="s">
        <v>37</v>
      </c>
      <c r="D11" s="37" t="s">
        <v>1</v>
      </c>
      <c r="E11" s="27" t="s">
        <v>36</v>
      </c>
      <c r="G11" s="45"/>
      <c r="H11" s="5"/>
    </row>
    <row r="12" spans="1:19" s="10" customFormat="1" ht="4.5" customHeight="1" x14ac:dyDescent="0.15">
      <c r="A12" s="2"/>
      <c r="D12" s="45"/>
      <c r="E12" s="45"/>
      <c r="F12" s="45"/>
      <c r="G12" s="45"/>
      <c r="H12" s="5"/>
    </row>
    <row r="13" spans="1:19" s="10" customFormat="1" ht="15.75" customHeight="1" x14ac:dyDescent="0.15">
      <c r="A13" s="2"/>
      <c r="B13" s="37" t="s">
        <v>2</v>
      </c>
      <c r="C13" s="27" t="s">
        <v>57</v>
      </c>
      <c r="D13" s="37" t="s">
        <v>29</v>
      </c>
      <c r="E13" s="28" t="s">
        <v>38</v>
      </c>
      <c r="F13" s="45"/>
      <c r="G13" s="45"/>
      <c r="H13" s="5"/>
    </row>
    <row r="14" spans="1:19" s="10" customFormat="1" ht="15.75" customHeight="1" x14ac:dyDescent="0.15">
      <c r="A14" s="2"/>
      <c r="B14" s="37" t="s">
        <v>3</v>
      </c>
      <c r="C14" s="25" t="s">
        <v>39</v>
      </c>
      <c r="D14" s="37" t="s">
        <v>4</v>
      </c>
      <c r="E14" s="27" t="s">
        <v>40</v>
      </c>
      <c r="F14" s="45"/>
      <c r="H14" s="5"/>
      <c r="J14" s="11"/>
      <c r="K14" s="11"/>
      <c r="L14" s="11"/>
    </row>
    <row r="15" spans="1:19" s="10" customFormat="1" ht="15.75" customHeight="1" x14ac:dyDescent="0.15">
      <c r="A15" s="2"/>
      <c r="B15" s="37" t="s">
        <v>21</v>
      </c>
      <c r="C15" s="89" t="s">
        <v>41</v>
      </c>
      <c r="D15" s="89"/>
      <c r="E15" s="89"/>
      <c r="F15" s="45"/>
      <c r="H15" s="5"/>
      <c r="J15" s="11"/>
      <c r="K15" s="11"/>
      <c r="L15" s="11"/>
    </row>
    <row r="16" spans="1:19" s="10" customFormat="1" ht="15.75" customHeight="1" x14ac:dyDescent="0.15">
      <c r="A16" s="2"/>
      <c r="B16" s="38" t="s">
        <v>99</v>
      </c>
      <c r="C16" s="89" t="s">
        <v>112</v>
      </c>
      <c r="D16" s="89"/>
      <c r="E16" s="89"/>
      <c r="F16" s="45"/>
      <c r="H16" s="5"/>
      <c r="J16" s="11"/>
      <c r="K16" s="11"/>
      <c r="L16" s="11"/>
    </row>
    <row r="17" spans="1:21" s="6" customFormat="1" ht="15.95" customHeight="1" x14ac:dyDescent="0.15">
      <c r="A17" s="2"/>
      <c r="B17" s="37" t="s">
        <v>13</v>
      </c>
      <c r="C17" s="84">
        <v>43577</v>
      </c>
      <c r="D17" s="37" t="s">
        <v>14</v>
      </c>
      <c r="E17" s="84">
        <v>43581</v>
      </c>
      <c r="H17" s="5"/>
      <c r="I17" s="10"/>
      <c r="M17" s="12"/>
      <c r="N17" s="12"/>
      <c r="O17" s="12"/>
      <c r="P17" s="12"/>
      <c r="Q17" s="12"/>
      <c r="R17" s="12"/>
      <c r="S17" s="12"/>
    </row>
    <row r="18" spans="1:21" s="6" customFormat="1" ht="15.95" customHeight="1" x14ac:dyDescent="0.15">
      <c r="A18" s="2"/>
      <c r="B18" s="37" t="s">
        <v>28</v>
      </c>
      <c r="C18" s="28" t="s">
        <v>42</v>
      </c>
      <c r="D18" s="41" t="s">
        <v>31</v>
      </c>
      <c r="E18" s="85">
        <v>19440</v>
      </c>
      <c r="H18" s="5"/>
      <c r="I18" s="10"/>
      <c r="M18" s="12"/>
      <c r="N18" s="12"/>
      <c r="O18" s="12"/>
      <c r="P18" s="12"/>
      <c r="Q18" s="12"/>
      <c r="R18" s="12"/>
      <c r="S18" s="12"/>
    </row>
    <row r="19" spans="1:21" s="10" customFormat="1" ht="15.95" customHeight="1" x14ac:dyDescent="0.15">
      <c r="A19" s="2"/>
      <c r="B19" s="42" t="s">
        <v>107</v>
      </c>
      <c r="C19" s="28" t="s">
        <v>79</v>
      </c>
      <c r="D19" s="43" t="s">
        <v>16</v>
      </c>
      <c r="E19" s="28"/>
      <c r="H19" s="5"/>
      <c r="M19" s="13"/>
      <c r="N19" s="13"/>
      <c r="O19" s="13"/>
      <c r="P19" s="13"/>
      <c r="Q19" s="13"/>
      <c r="R19" s="13"/>
      <c r="S19" s="13"/>
    </row>
    <row r="20" spans="1:21" ht="8.1" customHeight="1" x14ac:dyDescent="0.15">
      <c r="I20" s="10"/>
    </row>
    <row r="21" spans="1:21" s="3" customFormat="1" ht="20.100000000000001" customHeight="1" x14ac:dyDescent="0.15">
      <c r="B21" s="18" t="s">
        <v>11</v>
      </c>
      <c r="C21" s="35">
        <f>SUM($A$23:$A$25)</f>
        <v>3</v>
      </c>
    </row>
    <row r="22" spans="1:21" s="6" customFormat="1" ht="15.95" customHeight="1" thickBot="1" x14ac:dyDescent="0.2">
      <c r="A22" s="1"/>
      <c r="B22" s="17" t="s">
        <v>0</v>
      </c>
      <c r="C22" s="17" t="s">
        <v>76</v>
      </c>
      <c r="D22" s="14" t="s">
        <v>15</v>
      </c>
      <c r="E22" s="14" t="s">
        <v>25</v>
      </c>
      <c r="F22" s="14" t="s">
        <v>26</v>
      </c>
      <c r="G22" s="48" t="s">
        <v>71</v>
      </c>
      <c r="H22" s="48" t="s">
        <v>106</v>
      </c>
      <c r="I22" s="14" t="s">
        <v>27</v>
      </c>
      <c r="J22" s="8" t="s">
        <v>19</v>
      </c>
      <c r="K22" s="8" t="s">
        <v>20</v>
      </c>
      <c r="L22" s="7" t="s">
        <v>7</v>
      </c>
      <c r="M22" s="7" t="s">
        <v>29</v>
      </c>
      <c r="N22" s="7" t="s">
        <v>3</v>
      </c>
      <c r="O22" s="7" t="s">
        <v>9</v>
      </c>
      <c r="P22" s="7" t="s">
        <v>22</v>
      </c>
      <c r="Q22" s="46" t="s">
        <v>97</v>
      </c>
      <c r="R22" s="46" t="s">
        <v>98</v>
      </c>
      <c r="S22" s="7" t="s">
        <v>24</v>
      </c>
      <c r="T22" s="3"/>
      <c r="U22" s="3"/>
    </row>
    <row r="23" spans="1:21" s="10" customFormat="1" ht="15.95" customHeight="1" thickTop="1" x14ac:dyDescent="0.15">
      <c r="A23" s="2">
        <f>IF(C23="",0,1)</f>
        <v>1</v>
      </c>
      <c r="B23" s="15">
        <v>1</v>
      </c>
      <c r="C23" s="25" t="s">
        <v>43</v>
      </c>
      <c r="D23" s="25" t="s">
        <v>45</v>
      </c>
      <c r="E23" s="26" t="s">
        <v>49</v>
      </c>
      <c r="F23" s="26" t="s">
        <v>50</v>
      </c>
      <c r="G23" s="26" t="s">
        <v>74</v>
      </c>
      <c r="H23" s="28" t="s">
        <v>148</v>
      </c>
      <c r="I23" s="33" t="s">
        <v>23</v>
      </c>
      <c r="J23" s="25"/>
      <c r="K23" s="25"/>
      <c r="L23" s="25"/>
      <c r="M23" s="26"/>
      <c r="N23" s="25"/>
      <c r="O23" s="25"/>
      <c r="P23" s="25"/>
      <c r="Q23" s="27"/>
      <c r="R23" s="27"/>
      <c r="S23" s="59"/>
      <c r="T23" s="3"/>
      <c r="U23" s="3"/>
    </row>
    <row r="24" spans="1:21" s="10" customFormat="1" ht="15.95" customHeight="1" x14ac:dyDescent="0.15">
      <c r="A24" s="2">
        <f t="shared" ref="A24:A30" si="0">IF(C24="",0,1)</f>
        <v>1</v>
      </c>
      <c r="B24" s="15">
        <v>2</v>
      </c>
      <c r="C24" s="27" t="s">
        <v>44</v>
      </c>
      <c r="D24" s="27" t="s">
        <v>46</v>
      </c>
      <c r="E24" s="28" t="s">
        <v>48</v>
      </c>
      <c r="F24" s="28" t="s">
        <v>50</v>
      </c>
      <c r="G24" s="26" t="s">
        <v>72</v>
      </c>
      <c r="H24" s="28" t="s">
        <v>54</v>
      </c>
      <c r="I24" s="33" t="s">
        <v>23</v>
      </c>
      <c r="J24" s="25"/>
      <c r="K24" s="25"/>
      <c r="L24" s="25"/>
      <c r="M24" s="26"/>
      <c r="N24" s="25"/>
      <c r="O24" s="25"/>
      <c r="P24" s="25"/>
      <c r="Q24" s="27"/>
      <c r="R24" s="27"/>
      <c r="S24" s="59"/>
      <c r="T24" s="3"/>
      <c r="U24" s="3"/>
    </row>
    <row r="25" spans="1:21" s="10" customFormat="1" ht="15.95" customHeight="1" x14ac:dyDescent="0.15">
      <c r="A25" s="2">
        <f t="shared" si="0"/>
        <v>1</v>
      </c>
      <c r="B25" s="15">
        <v>3</v>
      </c>
      <c r="C25" s="27" t="s">
        <v>52</v>
      </c>
      <c r="D25" s="27" t="s">
        <v>53</v>
      </c>
      <c r="E25" s="28" t="s">
        <v>47</v>
      </c>
      <c r="F25" s="28" t="s">
        <v>51</v>
      </c>
      <c r="G25" s="26" t="s">
        <v>72</v>
      </c>
      <c r="H25" s="28" t="s">
        <v>147</v>
      </c>
      <c r="I25" s="33" t="s">
        <v>55</v>
      </c>
      <c r="J25" s="25" t="s">
        <v>32</v>
      </c>
      <c r="K25" s="25" t="s">
        <v>56</v>
      </c>
      <c r="L25" s="25" t="s">
        <v>58</v>
      </c>
      <c r="M25" s="26" t="s">
        <v>59</v>
      </c>
      <c r="N25" s="25" t="s">
        <v>60</v>
      </c>
      <c r="O25" s="25" t="s">
        <v>40</v>
      </c>
      <c r="P25" s="25"/>
      <c r="Q25" s="27" t="s">
        <v>113</v>
      </c>
      <c r="R25" s="27" t="s">
        <v>114</v>
      </c>
      <c r="S25" s="29" t="s">
        <v>61</v>
      </c>
    </row>
    <row r="26" spans="1:21" s="10" customFormat="1" ht="15.95" customHeight="1" x14ac:dyDescent="0.15">
      <c r="A26" s="2">
        <f t="shared" si="0"/>
        <v>0</v>
      </c>
      <c r="B26" s="15">
        <v>4</v>
      </c>
      <c r="C26" s="27"/>
      <c r="D26" s="27"/>
      <c r="E26" s="28"/>
      <c r="F26" s="28" t="s">
        <v>12</v>
      </c>
      <c r="G26" s="26"/>
      <c r="H26" s="28"/>
      <c r="I26" s="33" t="s">
        <v>23</v>
      </c>
      <c r="J26" s="25"/>
      <c r="K26" s="25"/>
      <c r="L26" s="25"/>
      <c r="M26" s="26"/>
      <c r="N26" s="25"/>
      <c r="O26" s="25"/>
      <c r="P26" s="25"/>
      <c r="Q26" s="25"/>
      <c r="R26" s="27"/>
      <c r="S26" s="59"/>
    </row>
    <row r="27" spans="1:21" s="10" customFormat="1" ht="15.95" customHeight="1" x14ac:dyDescent="0.15">
      <c r="A27" s="2">
        <f t="shared" si="0"/>
        <v>0</v>
      </c>
      <c r="B27" s="15">
        <v>5</v>
      </c>
      <c r="C27" s="27"/>
      <c r="D27" s="27"/>
      <c r="E27" s="28"/>
      <c r="F27" s="28" t="s">
        <v>12</v>
      </c>
      <c r="G27" s="26"/>
      <c r="H27" s="28"/>
      <c r="I27" s="33" t="s">
        <v>75</v>
      </c>
      <c r="J27" s="25"/>
      <c r="K27" s="25"/>
      <c r="L27" s="25"/>
      <c r="M27" s="26"/>
      <c r="N27" s="25"/>
      <c r="O27" s="25"/>
      <c r="P27" s="25"/>
      <c r="Q27" s="25"/>
      <c r="R27" s="27"/>
      <c r="S27" s="59"/>
    </row>
    <row r="28" spans="1:21" ht="15.95" customHeight="1" x14ac:dyDescent="0.15">
      <c r="A28" s="2">
        <f t="shared" si="0"/>
        <v>1</v>
      </c>
      <c r="B28" s="23"/>
      <c r="C28" s="58" t="s">
        <v>68</v>
      </c>
      <c r="D28" s="31"/>
      <c r="E28" s="30"/>
      <c r="F28" s="30"/>
      <c r="G28" s="30"/>
      <c r="H28" s="30"/>
      <c r="I28" s="34"/>
      <c r="J28" s="31"/>
      <c r="K28" s="31"/>
      <c r="L28" s="31"/>
      <c r="M28" s="30"/>
      <c r="N28" s="31"/>
      <c r="O28" s="31"/>
      <c r="P28" s="31"/>
      <c r="Q28" s="31"/>
      <c r="R28" s="60"/>
      <c r="S28" s="61"/>
    </row>
    <row r="29" spans="1:21" s="10" customFormat="1" ht="15.95" customHeight="1" x14ac:dyDescent="0.15">
      <c r="A29" s="2">
        <f t="shared" si="0"/>
        <v>0</v>
      </c>
      <c r="B29" s="15">
        <v>69</v>
      </c>
      <c r="C29" s="27"/>
      <c r="D29" s="27"/>
      <c r="E29" s="28"/>
      <c r="F29" s="28" t="s">
        <v>12</v>
      </c>
      <c r="G29" s="26"/>
      <c r="H29" s="28"/>
      <c r="I29" s="33" t="s">
        <v>23</v>
      </c>
      <c r="J29" s="25"/>
      <c r="K29" s="25"/>
      <c r="L29" s="25"/>
      <c r="M29" s="26"/>
      <c r="N29" s="25"/>
      <c r="O29" s="25"/>
      <c r="P29" s="25"/>
      <c r="Q29" s="25"/>
      <c r="R29" s="27"/>
      <c r="S29" s="59"/>
    </row>
    <row r="30" spans="1:21" s="10" customFormat="1" ht="15.95" customHeight="1" x14ac:dyDescent="0.15">
      <c r="A30" s="2">
        <f t="shared" si="0"/>
        <v>0</v>
      </c>
      <c r="B30" s="15">
        <v>70</v>
      </c>
      <c r="C30" s="27"/>
      <c r="D30" s="27"/>
      <c r="E30" s="28"/>
      <c r="F30" s="28" t="s">
        <v>12</v>
      </c>
      <c r="G30" s="26"/>
      <c r="H30" s="28"/>
      <c r="I30" s="33" t="s">
        <v>23</v>
      </c>
      <c r="J30" s="25"/>
      <c r="K30" s="25"/>
      <c r="L30" s="25"/>
      <c r="M30" s="26"/>
      <c r="N30" s="25"/>
      <c r="O30" s="25"/>
      <c r="P30" s="25"/>
      <c r="Q30" s="25"/>
      <c r="R30" s="27"/>
      <c r="S30" s="59"/>
    </row>
    <row r="33" spans="2:3" x14ac:dyDescent="0.15">
      <c r="B33" s="63" t="s">
        <v>116</v>
      </c>
    </row>
    <row r="35" spans="2:3" x14ac:dyDescent="0.15">
      <c r="B35" s="56" t="s">
        <v>127</v>
      </c>
    </row>
    <row r="36" spans="2:3" x14ac:dyDescent="0.15">
      <c r="B36" s="74"/>
      <c r="C36" s="55" t="s">
        <v>138</v>
      </c>
    </row>
    <row r="37" spans="2:3" x14ac:dyDescent="0.15">
      <c r="B37" s="55" t="s">
        <v>139</v>
      </c>
    </row>
    <row r="38" spans="2:3" x14ac:dyDescent="0.15">
      <c r="B38" s="55" t="s">
        <v>140</v>
      </c>
    </row>
    <row r="39" spans="2:3" x14ac:dyDescent="0.15">
      <c r="B39" s="55" t="s">
        <v>134</v>
      </c>
    </row>
    <row r="40" spans="2:3" x14ac:dyDescent="0.15">
      <c r="B40" s="55" t="s">
        <v>125</v>
      </c>
    </row>
    <row r="41" spans="2:3" x14ac:dyDescent="0.15">
      <c r="B41" s="54" t="s">
        <v>62</v>
      </c>
    </row>
    <row r="42" spans="2:3" x14ac:dyDescent="0.15">
      <c r="B42" s="54" t="s">
        <v>63</v>
      </c>
    </row>
    <row r="43" spans="2:3" x14ac:dyDescent="0.15">
      <c r="B43" s="54" t="s">
        <v>115</v>
      </c>
    </row>
    <row r="44" spans="2:3" x14ac:dyDescent="0.15">
      <c r="B44" s="54" t="s">
        <v>64</v>
      </c>
    </row>
    <row r="45" spans="2:3" x14ac:dyDescent="0.15">
      <c r="B45" s="54" t="s">
        <v>65</v>
      </c>
    </row>
    <row r="46" spans="2:3" x14ac:dyDescent="0.15">
      <c r="B46" s="54" t="s">
        <v>73</v>
      </c>
    </row>
    <row r="47" spans="2:3" x14ac:dyDescent="0.15">
      <c r="B47" s="54" t="s">
        <v>66</v>
      </c>
    </row>
    <row r="48" spans="2:3" x14ac:dyDescent="0.15">
      <c r="B48" s="54" t="s">
        <v>67</v>
      </c>
    </row>
    <row r="49" spans="2:2" x14ac:dyDescent="0.15">
      <c r="B49" s="55" t="s">
        <v>137</v>
      </c>
    </row>
    <row r="50" spans="2:2" x14ac:dyDescent="0.15">
      <c r="B50" s="54" t="s">
        <v>70</v>
      </c>
    </row>
    <row r="51" spans="2:2" x14ac:dyDescent="0.15">
      <c r="B51" s="54" t="s">
        <v>126</v>
      </c>
    </row>
    <row r="52" spans="2:2" x14ac:dyDescent="0.15">
      <c r="B52" s="55" t="s">
        <v>69</v>
      </c>
    </row>
  </sheetData>
  <sheetProtection password="FAD5" sheet="1" objects="1" scenarios="1" selectLockedCells="1" selectUnlockedCells="1"/>
  <mergeCells count="6">
    <mergeCell ref="C4:E4"/>
    <mergeCell ref="C16:E16"/>
    <mergeCell ref="C7:E7"/>
    <mergeCell ref="C8:E8"/>
    <mergeCell ref="C9:E9"/>
    <mergeCell ref="C15:E15"/>
  </mergeCells>
  <phoneticPr fontId="2"/>
  <dataValidations count="16">
    <dataValidation type="list" allowBlank="1" showInputMessage="1" showErrorMessage="1" sqref="G23:G27 G29:G30" xr:uid="{00000000-0002-0000-0000-000000000000}">
      <formula1>OFFSET(INDIRECT($D$3),0,0,COUNTA(INDIRECT($D$3)))</formula1>
    </dataValidation>
    <dataValidation showInputMessage="1" showErrorMessage="1" error="受験場所を選択してください。" sqref="F3:F5" xr:uid="{00000000-0002-0000-0000-000001000000}"/>
    <dataValidation type="custom" allowBlank="1" showInputMessage="1" showErrorMessage="1" promptTitle="社名" prompt="全角18桁、半角36桁以内で入力してください。" sqref="C7:E8" xr:uid="{00000000-0002-0000-0000-000002000000}">
      <formula1>LENB(C7)&lt;=36=ISERROR(SEARCH(",",C7))</formula1>
    </dataValidation>
    <dataValidation imeMode="fullKatakana" allowBlank="1" showInputMessage="1" showErrorMessage="1" sqref="D23:D25" xr:uid="{00000000-0002-0000-0000-000003000000}"/>
    <dataValidation type="custom" imeMode="off" allowBlank="1" showInputMessage="1" showErrorMessage="1" promptTitle="TEL" prompt="すべて半角で入力してください。" sqref="Q23:Q25" xr:uid="{00000000-0002-0000-0000-000004000000}">
      <formula1>(LEN(Q23)=LENB(Q23))=(LEN(Q23)&lt;=15)</formula1>
    </dataValidation>
    <dataValidation type="custom" imeMode="off" allowBlank="1" showInputMessage="1" showErrorMessage="1" promptTitle="FAX" prompt="すべて半角で入力してください。" sqref="R23:R30" xr:uid="{00000000-0002-0000-0000-000005000000}">
      <formula1>(LEN(R23)=LENB(R23))=(LEN(R23)&lt;=15)</formula1>
    </dataValidation>
    <dataValidation type="custom" imeMode="off" allowBlank="1" showInputMessage="1" showErrorMessage="1" promptTitle="E-Mail" prompt="すべて半角で入力してください。_x000a_（半角100桁）" sqref="C16:E16 S26:S30 S23:S24" xr:uid="{00000000-0002-0000-0000-000006000000}">
      <formula1>(LEN(C16)=LENB(C16))=(LEN(C16)&lt;=100)</formula1>
    </dataValidation>
    <dataValidation type="list" allowBlank="1" showInputMessage="1" showErrorMessage="1" sqref="C19" xr:uid="{00000000-0002-0000-0000-000007000000}">
      <formula1>"必要,不要"</formula1>
    </dataValidation>
    <dataValidation type="list" allowBlank="1" showInputMessage="1" showErrorMessage="1" sqref="E23:E30" xr:uid="{00000000-0002-0000-0000-000008000000}">
      <formula1>"18,19,20,21,22,23,24,25,26,27,28,29,30,31,32,33,34,35,36,37,38,39,40,41,42,43,44,45,46,47,48,49,50,51,52,53,54,55,56,57,58,59,60,61,62,63,64,65,66,67,68,69,70,71,72,73,74,75"</formula1>
    </dataValidation>
    <dataValidation type="list" showInputMessage="1" showErrorMessage="1" sqref="I23:I30" xr:uid="{00000000-0002-0000-0000-000009000000}">
      <formula1>"会社情報と同じ,別途指定"</formula1>
    </dataValidation>
    <dataValidation type="list" showInputMessage="1" showErrorMessage="1" sqref="F23:F30" xr:uid="{00000000-0002-0000-0000-00000A000000}">
      <formula1>"男性,女性"</formula1>
    </dataValidation>
    <dataValidation type="list" allowBlank="1" showInputMessage="1" showErrorMessage="1" sqref="M14:M15 M23:M30 E13" xr:uid="{00000000-0002-0000-0000-00000B000000}">
      <formula1>"北海道,青森県,秋田県,岩手県,宮城県,山形県,福島県,茨城県,栃木県,群馬県,埼玉県,千葉県,東京都,神奈川県,山梨県,長野県,新潟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18" xr:uid="{00000000-0002-0000-0000-00000C000000}">
      <formula1>"銀行振込,郵便振替"</formula1>
    </dataValidation>
    <dataValidation type="custom" allowBlank="1" showInputMessage="1" showErrorMessage="1" promptTitle="社名部署名カナ" prompt="全角20桁、半角40桁以内で入力してください。" sqref="C9:E9" xr:uid="{00000000-0002-0000-0000-00000D000000}">
      <formula1>LENB(C9)&lt;=40=ISERROR(SEARCH(",",C9))=ISERROR(SEARCH("，",C9))</formula1>
    </dataValidation>
    <dataValidation type="list" allowBlank="1" showInputMessage="1" showErrorMessage="1" sqref="G28 H23:H24 H26:H30" xr:uid="{00000000-0002-0000-0000-00000E000000}">
      <formula1>"札幌,仙台,新潟,東京,横浜,静岡,名古屋,大阪,神戸,広島,福岡,熊本,那覇"</formula1>
    </dataValidation>
    <dataValidation type="list" allowBlank="1" showInputMessage="1" showErrorMessage="1" sqref="H25" xr:uid="{48F14037-70DD-4FEF-B284-A97E0124107B}">
      <formula1>"札幌,仙台,新潟,東京,横浜,静岡,名古屋,大阪,神戸,広島,福岡,那覇,在宅"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U94"/>
  <sheetViews>
    <sheetView tabSelected="1" zoomScale="90" zoomScaleNormal="90" workbookViewId="0">
      <pane ySplit="24" topLeftCell="A46" activePane="bottomLeft" state="frozen"/>
      <selection activeCell="I20" sqref="I20"/>
      <selection pane="bottomLeft" activeCell="G8" sqref="G8"/>
    </sheetView>
  </sheetViews>
  <sheetFormatPr defaultRowHeight="13.5" x14ac:dyDescent="0.15"/>
  <cols>
    <col min="1" max="1" width="1.7109375" style="4" customWidth="1"/>
    <col min="2" max="2" width="20.7109375" style="4" customWidth="1"/>
    <col min="3" max="3" width="25.85546875" style="4" customWidth="1"/>
    <col min="4" max="4" width="22.5703125" style="4" customWidth="1"/>
    <col min="5" max="5" width="25.42578125" style="4" customWidth="1"/>
    <col min="6" max="6" width="13.85546875" style="4" customWidth="1"/>
    <col min="7" max="7" width="20.7109375" style="4" customWidth="1"/>
    <col min="8" max="8" width="14.28515625" style="4" customWidth="1"/>
    <col min="9" max="9" width="20.7109375" style="4" customWidth="1"/>
    <col min="10" max="11" width="23.5703125" style="4" customWidth="1"/>
    <col min="12" max="12" width="10.7109375" style="4" customWidth="1"/>
    <col min="13" max="13" width="11.28515625" style="4" customWidth="1"/>
    <col min="14" max="14" width="26.28515625" style="4" customWidth="1"/>
    <col min="15" max="15" width="17" style="4" customWidth="1"/>
    <col min="16" max="16" width="22.42578125" style="4" customWidth="1"/>
    <col min="17" max="18" width="17" style="4" customWidth="1"/>
    <col min="19" max="19" width="38" style="4" customWidth="1"/>
    <col min="20" max="20" width="9.140625" style="4" customWidth="1"/>
    <col min="21" max="16384" width="9.140625" style="4"/>
  </cols>
  <sheetData>
    <row r="1" spans="1:19" ht="21" customHeight="1" x14ac:dyDescent="0.15">
      <c r="B1" s="75" t="s">
        <v>128</v>
      </c>
      <c r="E1" s="32" t="s">
        <v>141</v>
      </c>
    </row>
    <row r="2" spans="1:19" ht="25.5" customHeight="1" x14ac:dyDescent="0.15">
      <c r="B2" s="75" t="s">
        <v>146</v>
      </c>
    </row>
    <row r="3" spans="1:19" ht="15.75" customHeight="1" x14ac:dyDescent="0.15">
      <c r="C3" s="55"/>
    </row>
    <row r="4" spans="1:19" s="3" customFormat="1" ht="19.5" customHeight="1" x14ac:dyDescent="0.15">
      <c r="A4" s="2" t="str">
        <f>"A1"</f>
        <v>A1</v>
      </c>
      <c r="B4" s="44" t="s">
        <v>77</v>
      </c>
      <c r="C4" s="71" t="str">
        <f ca="1">IF(C5="","",OFFSET(設定!A4,(MATCH(団体模試申込み!C5,設定!B4:B20,0)-1),0))</f>
        <v>M10</v>
      </c>
      <c r="D4" s="70" t="str">
        <f ca="1">OFFSET(設定!A4,(MATCH(団体模試申込み!C5,設定!B4:B20,0)-1),3)</f>
        <v>会場１</v>
      </c>
      <c r="E4" s="70" t="str">
        <f ca="1">OFFSET(設定!A4,(MATCH(団体模試申込み!C5,設定!B4:B20,0)-1),5)</f>
        <v>有</v>
      </c>
      <c r="F4" s="70" t="str">
        <f ca="1">OFFSET(設定!A4,(MATCH(団体模試申込み!C5,設定!B4:B20,0)-1),6)</f>
        <v>無</v>
      </c>
      <c r="G4" s="5"/>
      <c r="H4" s="5"/>
      <c r="I4" s="16"/>
    </row>
    <row r="5" spans="1:19" s="3" customFormat="1" ht="15" customHeight="1" x14ac:dyDescent="0.15">
      <c r="A5" s="2" t="str">
        <f>"A2"</f>
        <v>A2</v>
      </c>
      <c r="B5" s="42" t="s">
        <v>108</v>
      </c>
      <c r="C5" s="93" t="s">
        <v>135</v>
      </c>
      <c r="D5" s="94"/>
      <c r="E5" s="95"/>
      <c r="F5" s="79" t="str">
        <f ca="1">OFFSET(設定!A4,(MATCH(団体模試申込み!C5,設定!B4:B20,0)-1),2)</f>
        <v>会場受験</v>
      </c>
      <c r="G5" s="5"/>
      <c r="H5" s="5"/>
      <c r="I5" s="16"/>
    </row>
    <row r="6" spans="1:19" ht="8.1" customHeight="1" x14ac:dyDescent="0.15">
      <c r="H6" s="5"/>
    </row>
    <row r="7" spans="1:19" s="3" customFormat="1" ht="20.100000000000001" customHeight="1" x14ac:dyDescent="0.15">
      <c r="B7" s="18" t="s">
        <v>10</v>
      </c>
      <c r="H7" s="5"/>
    </row>
    <row r="8" spans="1:19" s="6" customFormat="1" ht="15.95" customHeight="1" x14ac:dyDescent="0.15">
      <c r="A8" s="2" t="str">
        <f>"B"</f>
        <v>B</v>
      </c>
      <c r="B8" s="37" t="s">
        <v>5</v>
      </c>
      <c r="C8" s="96"/>
      <c r="D8" s="96"/>
      <c r="E8" s="96"/>
      <c r="H8" s="5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0" customFormat="1" ht="15.95" customHeight="1" x14ac:dyDescent="0.15">
      <c r="A9" s="2" t="str">
        <f>"C"</f>
        <v>C</v>
      </c>
      <c r="B9" s="37" t="s">
        <v>6</v>
      </c>
      <c r="C9" s="96"/>
      <c r="D9" s="96"/>
      <c r="E9" s="96"/>
      <c r="F9" s="45"/>
      <c r="G9" s="45"/>
      <c r="H9" s="5"/>
    </row>
    <row r="10" spans="1:19" s="10" customFormat="1" ht="15.95" customHeight="1" x14ac:dyDescent="0.15">
      <c r="A10" s="2" t="str">
        <f>"D"</f>
        <v>D</v>
      </c>
      <c r="B10" s="38" t="s">
        <v>100</v>
      </c>
      <c r="C10" s="96"/>
      <c r="D10" s="96"/>
      <c r="E10" s="96"/>
      <c r="H10" s="5"/>
    </row>
    <row r="11" spans="1:19" s="10" customFormat="1" ht="15.95" customHeight="1" x14ac:dyDescent="0.15">
      <c r="A11" s="2" t="str">
        <f>"E"</f>
        <v>E</v>
      </c>
      <c r="B11" s="39" t="s">
        <v>18</v>
      </c>
      <c r="C11" s="40"/>
      <c r="D11" s="52" t="s">
        <v>30</v>
      </c>
      <c r="E11" s="40"/>
      <c r="F11" s="45"/>
      <c r="G11" s="45"/>
      <c r="H11" s="5"/>
    </row>
    <row r="12" spans="1:19" s="10" customFormat="1" ht="15.95" customHeight="1" x14ac:dyDescent="0.15">
      <c r="A12" s="2" t="str">
        <f>"F"</f>
        <v>F</v>
      </c>
      <c r="B12" s="37" t="s">
        <v>17</v>
      </c>
      <c r="C12" s="40"/>
      <c r="D12" s="37" t="s">
        <v>1</v>
      </c>
      <c r="E12" s="21"/>
      <c r="F12" s="45"/>
      <c r="G12" s="45"/>
      <c r="H12" s="5"/>
    </row>
    <row r="13" spans="1:19" s="10" customFormat="1" ht="4.5" customHeight="1" x14ac:dyDescent="0.15">
      <c r="A13" s="2"/>
      <c r="D13" s="36"/>
      <c r="E13" s="36"/>
      <c r="F13" s="45"/>
      <c r="G13" s="45"/>
      <c r="H13" s="5"/>
    </row>
    <row r="14" spans="1:19" s="10" customFormat="1" ht="15.75" customHeight="1" x14ac:dyDescent="0.15">
      <c r="A14" s="2" t="str">
        <f>"G"</f>
        <v>G</v>
      </c>
      <c r="B14" s="37" t="s">
        <v>2</v>
      </c>
      <c r="C14" s="65"/>
      <c r="D14" s="37" t="s">
        <v>29</v>
      </c>
      <c r="E14" s="65"/>
      <c r="F14" s="45"/>
      <c r="G14" s="45"/>
      <c r="H14" s="5"/>
    </row>
    <row r="15" spans="1:19" s="10" customFormat="1" ht="15.75" customHeight="1" x14ac:dyDescent="0.15">
      <c r="A15" s="2" t="str">
        <f>"H"</f>
        <v>H</v>
      </c>
      <c r="B15" s="37" t="s">
        <v>3</v>
      </c>
      <c r="C15" s="40"/>
      <c r="D15" s="37" t="s">
        <v>4</v>
      </c>
      <c r="E15" s="40"/>
      <c r="F15" s="11"/>
      <c r="H15" s="5"/>
      <c r="J15" s="11"/>
      <c r="K15" s="11"/>
      <c r="L15" s="11"/>
    </row>
    <row r="16" spans="1:19" s="10" customFormat="1" ht="15.75" customHeight="1" x14ac:dyDescent="0.15">
      <c r="A16" s="2" t="str">
        <f>"I"</f>
        <v>I</v>
      </c>
      <c r="B16" s="37" t="s">
        <v>21</v>
      </c>
      <c r="C16" s="96"/>
      <c r="D16" s="96"/>
      <c r="E16" s="96"/>
      <c r="H16" s="5"/>
      <c r="J16" s="11"/>
      <c r="K16" s="11"/>
      <c r="L16" s="11"/>
    </row>
    <row r="17" spans="1:21" s="10" customFormat="1" ht="15.75" customHeight="1" x14ac:dyDescent="0.15">
      <c r="A17" s="2" t="str">
        <f>"J"</f>
        <v>J</v>
      </c>
      <c r="B17" s="38" t="s">
        <v>99</v>
      </c>
      <c r="C17" s="97"/>
      <c r="D17" s="96"/>
      <c r="E17" s="96"/>
      <c r="H17" s="5"/>
      <c r="J17" s="11"/>
      <c r="K17" s="11"/>
      <c r="L17" s="11"/>
    </row>
    <row r="18" spans="1:21" ht="15.75" hidden="1" customHeight="1" x14ac:dyDescent="0.15">
      <c r="A18" s="2" t="str">
        <f>"O"</f>
        <v>O</v>
      </c>
      <c r="B18" s="38" t="s">
        <v>133</v>
      </c>
      <c r="C18" s="83"/>
      <c r="H18" s="5"/>
      <c r="I18" s="10"/>
    </row>
    <row r="19" spans="1:21" s="6" customFormat="1" ht="15.95" customHeight="1" x14ac:dyDescent="0.15">
      <c r="A19" s="2" t="str">
        <f>"K"</f>
        <v>K</v>
      </c>
      <c r="B19" s="37" t="s">
        <v>13</v>
      </c>
      <c r="C19" s="83"/>
      <c r="D19" s="37" t="s">
        <v>14</v>
      </c>
      <c r="E19" s="83"/>
      <c r="H19" s="5"/>
      <c r="I19" s="10"/>
      <c r="M19" s="12"/>
      <c r="N19" s="12"/>
      <c r="O19" s="12"/>
      <c r="P19" s="12"/>
      <c r="Q19" s="12"/>
      <c r="R19" s="12"/>
      <c r="S19" s="12"/>
    </row>
    <row r="20" spans="1:21" s="6" customFormat="1" ht="15.95" customHeight="1" x14ac:dyDescent="0.15">
      <c r="A20" s="2" t="str">
        <f>"L"</f>
        <v>L</v>
      </c>
      <c r="B20" s="37" t="s">
        <v>28</v>
      </c>
      <c r="C20" s="22"/>
      <c r="D20" s="41" t="s">
        <v>31</v>
      </c>
      <c r="E20" s="53">
        <f>IF(C5="","",VLOOKUP(C5,設定!B4:G20,4,FALSE)*C23)</f>
        <v>0</v>
      </c>
      <c r="H20" s="5"/>
      <c r="I20" s="10"/>
      <c r="M20" s="12"/>
      <c r="N20" s="12"/>
      <c r="O20" s="12"/>
      <c r="P20" s="12"/>
      <c r="Q20" s="12"/>
      <c r="R20" s="12"/>
      <c r="S20" s="12"/>
    </row>
    <row r="21" spans="1:21" s="10" customFormat="1" ht="15.95" customHeight="1" x14ac:dyDescent="0.15">
      <c r="A21" s="2" t="str">
        <f>"M"</f>
        <v>M</v>
      </c>
      <c r="B21" s="42" t="s">
        <v>107</v>
      </c>
      <c r="C21" s="22"/>
      <c r="D21" s="43" t="s">
        <v>16</v>
      </c>
      <c r="E21" s="22"/>
      <c r="H21" s="5"/>
      <c r="M21" s="13"/>
      <c r="N21" s="13"/>
      <c r="O21" s="13"/>
      <c r="P21" s="13"/>
      <c r="Q21" s="13"/>
      <c r="R21" s="13"/>
      <c r="S21" s="13"/>
    </row>
    <row r="22" spans="1:21" ht="8.1" customHeight="1" x14ac:dyDescent="0.15">
      <c r="I22" s="10"/>
    </row>
    <row r="23" spans="1:21" s="3" customFormat="1" ht="20.100000000000001" customHeight="1" x14ac:dyDescent="0.15">
      <c r="A23" s="1" t="str">
        <f>"N"</f>
        <v>N</v>
      </c>
      <c r="B23" s="18" t="s">
        <v>11</v>
      </c>
      <c r="C23" s="35">
        <f>SUM($A$25:$A$94)</f>
        <v>0</v>
      </c>
      <c r="D23" s="64">
        <f>SUM($A$25:$A$94)</f>
        <v>0</v>
      </c>
    </row>
    <row r="24" spans="1:21" s="6" customFormat="1" ht="15.95" customHeight="1" thickBot="1" x14ac:dyDescent="0.2">
      <c r="B24" s="17" t="s">
        <v>0</v>
      </c>
      <c r="C24" s="17" t="s">
        <v>76</v>
      </c>
      <c r="D24" s="14" t="s">
        <v>15</v>
      </c>
      <c r="E24" s="14" t="s">
        <v>25</v>
      </c>
      <c r="F24" s="14" t="s">
        <v>26</v>
      </c>
      <c r="G24" s="48" t="s">
        <v>71</v>
      </c>
      <c r="H24" s="48" t="s">
        <v>106</v>
      </c>
      <c r="I24" s="14" t="s">
        <v>27</v>
      </c>
      <c r="J24" s="8" t="s">
        <v>19</v>
      </c>
      <c r="K24" s="8" t="s">
        <v>20</v>
      </c>
      <c r="L24" s="7" t="s">
        <v>7</v>
      </c>
      <c r="M24" s="7" t="s">
        <v>29</v>
      </c>
      <c r="N24" s="7" t="s">
        <v>8</v>
      </c>
      <c r="O24" s="7" t="s">
        <v>9</v>
      </c>
      <c r="P24" s="7" t="s">
        <v>22</v>
      </c>
      <c r="Q24" s="46" t="s">
        <v>97</v>
      </c>
      <c r="R24" s="46" t="s">
        <v>98</v>
      </c>
      <c r="S24" s="7" t="s">
        <v>24</v>
      </c>
      <c r="T24" s="3"/>
      <c r="U24" s="3"/>
    </row>
    <row r="25" spans="1:21" s="10" customFormat="1" ht="15.95" customHeight="1" thickTop="1" x14ac:dyDescent="0.15">
      <c r="A25" s="2">
        <f>IF(C25="",0,1)</f>
        <v>0</v>
      </c>
      <c r="B25" s="15">
        <v>1</v>
      </c>
      <c r="C25" s="19"/>
      <c r="D25" s="19"/>
      <c r="E25" s="20"/>
      <c r="F25" s="20"/>
      <c r="G25" s="20"/>
      <c r="H25" s="22"/>
      <c r="I25" s="24" t="s">
        <v>23</v>
      </c>
      <c r="J25" s="66"/>
      <c r="K25" s="66"/>
      <c r="L25" s="67"/>
      <c r="M25" s="68"/>
      <c r="N25" s="66"/>
      <c r="O25" s="66"/>
      <c r="P25" s="66"/>
      <c r="Q25" s="67"/>
      <c r="R25" s="67"/>
      <c r="S25" s="67"/>
      <c r="T25" s="3"/>
      <c r="U25" s="3"/>
    </row>
    <row r="26" spans="1:21" s="10" customFormat="1" ht="15.95" customHeight="1" x14ac:dyDescent="0.15">
      <c r="A26" s="2">
        <f t="shared" ref="A26:A94" si="0">IF(C26="",0,1)</f>
        <v>0</v>
      </c>
      <c r="B26" s="15">
        <v>2</v>
      </c>
      <c r="C26" s="21"/>
      <c r="D26" s="21"/>
      <c r="E26" s="22"/>
      <c r="F26" s="22"/>
      <c r="G26" s="20"/>
      <c r="H26" s="22"/>
      <c r="I26" s="24" t="s">
        <v>23</v>
      </c>
      <c r="J26" s="66"/>
      <c r="K26" s="66"/>
      <c r="L26" s="67"/>
      <c r="M26" s="68"/>
      <c r="N26" s="66"/>
      <c r="O26" s="66"/>
      <c r="P26" s="82"/>
      <c r="Q26" s="67"/>
      <c r="R26" s="67"/>
      <c r="S26" s="81"/>
      <c r="T26" s="3"/>
      <c r="U26" s="3"/>
    </row>
    <row r="27" spans="1:21" s="10" customFormat="1" ht="15.95" customHeight="1" x14ac:dyDescent="0.15">
      <c r="A27" s="2">
        <f t="shared" si="0"/>
        <v>0</v>
      </c>
      <c r="B27" s="15">
        <v>3</v>
      </c>
      <c r="C27" s="21"/>
      <c r="D27" s="21"/>
      <c r="E27" s="22"/>
      <c r="F27" s="22"/>
      <c r="G27" s="20"/>
      <c r="H27" s="22"/>
      <c r="I27" s="24" t="s">
        <v>23</v>
      </c>
      <c r="J27" s="66"/>
      <c r="K27" s="66"/>
      <c r="L27" s="67"/>
      <c r="M27" s="68"/>
      <c r="N27" s="66"/>
      <c r="O27" s="66"/>
      <c r="P27" s="66"/>
      <c r="Q27" s="67"/>
      <c r="R27" s="67"/>
      <c r="S27" s="80"/>
    </row>
    <row r="28" spans="1:21" s="10" customFormat="1" ht="15.95" customHeight="1" x14ac:dyDescent="0.15">
      <c r="A28" s="2">
        <f t="shared" si="0"/>
        <v>0</v>
      </c>
      <c r="B28" s="15">
        <v>4</v>
      </c>
      <c r="C28" s="21"/>
      <c r="D28" s="21"/>
      <c r="E28" s="22"/>
      <c r="F28" s="22"/>
      <c r="G28" s="20"/>
      <c r="H28" s="22"/>
      <c r="I28" s="24" t="s">
        <v>23</v>
      </c>
      <c r="J28" s="66"/>
      <c r="K28" s="66"/>
      <c r="L28" s="67"/>
      <c r="M28" s="68"/>
      <c r="N28" s="66"/>
      <c r="O28" s="66"/>
      <c r="P28" s="66"/>
      <c r="Q28" s="67"/>
      <c r="R28" s="67"/>
      <c r="S28" s="80"/>
    </row>
    <row r="29" spans="1:21" s="10" customFormat="1" ht="15.95" customHeight="1" x14ac:dyDescent="0.15">
      <c r="A29" s="2">
        <f t="shared" si="0"/>
        <v>0</v>
      </c>
      <c r="B29" s="15">
        <v>5</v>
      </c>
      <c r="C29" s="21"/>
      <c r="D29" s="21"/>
      <c r="E29" s="22"/>
      <c r="F29" s="22"/>
      <c r="G29" s="20"/>
      <c r="H29" s="22"/>
      <c r="I29" s="24" t="s">
        <v>143</v>
      </c>
      <c r="J29" s="66"/>
      <c r="K29" s="66"/>
      <c r="L29" s="67"/>
      <c r="M29" s="68"/>
      <c r="N29" s="66"/>
      <c r="O29" s="66"/>
      <c r="P29" s="66"/>
      <c r="Q29" s="67"/>
      <c r="R29" s="67"/>
      <c r="S29" s="80"/>
    </row>
    <row r="30" spans="1:21" s="10" customFormat="1" ht="15.95" customHeight="1" x14ac:dyDescent="0.15">
      <c r="A30" s="2">
        <f t="shared" si="0"/>
        <v>0</v>
      </c>
      <c r="B30" s="15">
        <v>6</v>
      </c>
      <c r="C30" s="21"/>
      <c r="D30" s="21"/>
      <c r="E30" s="22"/>
      <c r="F30" s="22"/>
      <c r="G30" s="20"/>
      <c r="H30" s="22"/>
      <c r="I30" s="24" t="s">
        <v>23</v>
      </c>
      <c r="J30" s="66"/>
      <c r="K30" s="66"/>
      <c r="L30" s="67"/>
      <c r="M30" s="68"/>
      <c r="N30" s="66"/>
      <c r="O30" s="66"/>
      <c r="P30" s="66"/>
      <c r="Q30" s="67"/>
      <c r="R30" s="67"/>
      <c r="S30" s="80"/>
    </row>
    <row r="31" spans="1:21" s="10" customFormat="1" ht="15.95" customHeight="1" x14ac:dyDescent="0.15">
      <c r="A31" s="2">
        <f t="shared" si="0"/>
        <v>0</v>
      </c>
      <c r="B31" s="15">
        <v>7</v>
      </c>
      <c r="C31" s="21"/>
      <c r="D31" s="21"/>
      <c r="E31" s="22"/>
      <c r="F31" s="22"/>
      <c r="G31" s="20"/>
      <c r="H31" s="22"/>
      <c r="I31" s="24" t="s">
        <v>23</v>
      </c>
      <c r="J31" s="66"/>
      <c r="K31" s="66"/>
      <c r="L31" s="67"/>
      <c r="M31" s="68"/>
      <c r="N31" s="66"/>
      <c r="O31" s="66"/>
      <c r="P31" s="66"/>
      <c r="Q31" s="67"/>
      <c r="R31" s="67"/>
      <c r="S31" s="80"/>
    </row>
    <row r="32" spans="1:21" s="10" customFormat="1" ht="15.95" customHeight="1" x14ac:dyDescent="0.15">
      <c r="A32" s="2">
        <f t="shared" si="0"/>
        <v>0</v>
      </c>
      <c r="B32" s="15">
        <v>8</v>
      </c>
      <c r="C32" s="21"/>
      <c r="D32" s="21"/>
      <c r="E32" s="22"/>
      <c r="F32" s="22"/>
      <c r="G32" s="20"/>
      <c r="H32" s="22"/>
      <c r="I32" s="24" t="s">
        <v>23</v>
      </c>
      <c r="J32" s="66"/>
      <c r="K32" s="66"/>
      <c r="L32" s="67"/>
      <c r="M32" s="68"/>
      <c r="N32" s="66"/>
      <c r="O32" s="66"/>
      <c r="P32" s="66"/>
      <c r="Q32" s="67"/>
      <c r="R32" s="67"/>
      <c r="S32" s="80"/>
    </row>
    <row r="33" spans="1:19" s="10" customFormat="1" ht="15.95" customHeight="1" x14ac:dyDescent="0.15">
      <c r="A33" s="2">
        <f t="shared" si="0"/>
        <v>0</v>
      </c>
      <c r="B33" s="15">
        <v>9</v>
      </c>
      <c r="C33" s="21"/>
      <c r="D33" s="21"/>
      <c r="E33" s="22"/>
      <c r="F33" s="22"/>
      <c r="G33" s="20"/>
      <c r="H33" s="22"/>
      <c r="I33" s="24" t="s">
        <v>23</v>
      </c>
      <c r="J33" s="66"/>
      <c r="K33" s="66"/>
      <c r="L33" s="67"/>
      <c r="M33" s="68"/>
      <c r="N33" s="66"/>
      <c r="O33" s="66"/>
      <c r="P33" s="66"/>
      <c r="Q33" s="67"/>
      <c r="R33" s="67"/>
      <c r="S33" s="80"/>
    </row>
    <row r="34" spans="1:19" s="10" customFormat="1" ht="15.95" customHeight="1" x14ac:dyDescent="0.15">
      <c r="A34" s="2">
        <f t="shared" si="0"/>
        <v>0</v>
      </c>
      <c r="B34" s="15">
        <v>10</v>
      </c>
      <c r="C34" s="21"/>
      <c r="D34" s="21"/>
      <c r="E34" s="22"/>
      <c r="F34" s="22"/>
      <c r="G34" s="20"/>
      <c r="H34" s="22"/>
      <c r="I34" s="24" t="s">
        <v>23</v>
      </c>
      <c r="J34" s="66"/>
      <c r="K34" s="66"/>
      <c r="L34" s="67"/>
      <c r="M34" s="68"/>
      <c r="N34" s="66"/>
      <c r="O34" s="66"/>
      <c r="P34" s="66"/>
      <c r="Q34" s="67"/>
      <c r="R34" s="67"/>
      <c r="S34" s="80"/>
    </row>
    <row r="35" spans="1:19" s="10" customFormat="1" ht="15.95" customHeight="1" x14ac:dyDescent="0.15">
      <c r="A35" s="2">
        <f t="shared" si="0"/>
        <v>0</v>
      </c>
      <c r="B35" s="15">
        <v>11</v>
      </c>
      <c r="C35" s="21"/>
      <c r="D35" s="21"/>
      <c r="E35" s="22"/>
      <c r="F35" s="22"/>
      <c r="G35" s="20"/>
      <c r="H35" s="22"/>
      <c r="I35" s="24" t="s">
        <v>23</v>
      </c>
      <c r="J35" s="66"/>
      <c r="K35" s="66"/>
      <c r="L35" s="67"/>
      <c r="M35" s="68"/>
      <c r="N35" s="66"/>
      <c r="O35" s="66"/>
      <c r="P35" s="66"/>
      <c r="Q35" s="67"/>
      <c r="R35" s="67"/>
      <c r="S35" s="80"/>
    </row>
    <row r="36" spans="1:19" s="10" customFormat="1" ht="15.95" customHeight="1" x14ac:dyDescent="0.15">
      <c r="A36" s="2">
        <f t="shared" si="0"/>
        <v>0</v>
      </c>
      <c r="B36" s="15">
        <v>12</v>
      </c>
      <c r="C36" s="21"/>
      <c r="D36" s="21"/>
      <c r="E36" s="22"/>
      <c r="F36" s="22"/>
      <c r="G36" s="20"/>
      <c r="H36" s="22"/>
      <c r="I36" s="24" t="s">
        <v>23</v>
      </c>
      <c r="J36" s="66"/>
      <c r="K36" s="66"/>
      <c r="L36" s="67"/>
      <c r="M36" s="68"/>
      <c r="N36" s="66"/>
      <c r="O36" s="66"/>
      <c r="P36" s="66"/>
      <c r="Q36" s="67"/>
      <c r="R36" s="67"/>
      <c r="S36" s="80"/>
    </row>
    <row r="37" spans="1:19" s="10" customFormat="1" ht="15.95" customHeight="1" x14ac:dyDescent="0.15">
      <c r="A37" s="2">
        <f t="shared" si="0"/>
        <v>0</v>
      </c>
      <c r="B37" s="15">
        <v>13</v>
      </c>
      <c r="C37" s="21"/>
      <c r="D37" s="21"/>
      <c r="E37" s="22"/>
      <c r="F37" s="22"/>
      <c r="G37" s="20"/>
      <c r="H37" s="22"/>
      <c r="I37" s="24" t="s">
        <v>23</v>
      </c>
      <c r="J37" s="66"/>
      <c r="K37" s="66"/>
      <c r="L37" s="67"/>
      <c r="M37" s="68"/>
      <c r="N37" s="66"/>
      <c r="O37" s="66"/>
      <c r="P37" s="66"/>
      <c r="Q37" s="67"/>
      <c r="R37" s="67"/>
      <c r="S37" s="80"/>
    </row>
    <row r="38" spans="1:19" s="10" customFormat="1" ht="15.95" customHeight="1" x14ac:dyDescent="0.15">
      <c r="A38" s="2">
        <f t="shared" si="0"/>
        <v>0</v>
      </c>
      <c r="B38" s="15">
        <v>14</v>
      </c>
      <c r="C38" s="21"/>
      <c r="D38" s="21"/>
      <c r="E38" s="22"/>
      <c r="F38" s="22"/>
      <c r="G38" s="20"/>
      <c r="H38" s="22"/>
      <c r="I38" s="24" t="s">
        <v>23</v>
      </c>
      <c r="J38" s="66"/>
      <c r="K38" s="66"/>
      <c r="L38" s="67"/>
      <c r="M38" s="68"/>
      <c r="N38" s="66"/>
      <c r="O38" s="66"/>
      <c r="P38" s="66"/>
      <c r="Q38" s="67"/>
      <c r="R38" s="67"/>
      <c r="S38" s="80"/>
    </row>
    <row r="39" spans="1:19" s="10" customFormat="1" ht="15.95" customHeight="1" x14ac:dyDescent="0.15">
      <c r="A39" s="2">
        <f t="shared" si="0"/>
        <v>0</v>
      </c>
      <c r="B39" s="15">
        <v>15</v>
      </c>
      <c r="C39" s="21"/>
      <c r="D39" s="21"/>
      <c r="E39" s="22"/>
      <c r="F39" s="22"/>
      <c r="G39" s="20"/>
      <c r="H39" s="22"/>
      <c r="I39" s="24" t="s">
        <v>23</v>
      </c>
      <c r="J39" s="66"/>
      <c r="K39" s="66"/>
      <c r="L39" s="67"/>
      <c r="M39" s="68"/>
      <c r="N39" s="66"/>
      <c r="O39" s="66"/>
      <c r="P39" s="66"/>
      <c r="Q39" s="67"/>
      <c r="R39" s="67"/>
      <c r="S39" s="80"/>
    </row>
    <row r="40" spans="1:19" s="10" customFormat="1" ht="15.95" customHeight="1" x14ac:dyDescent="0.15">
      <c r="A40" s="2">
        <f t="shared" si="0"/>
        <v>0</v>
      </c>
      <c r="B40" s="15">
        <v>16</v>
      </c>
      <c r="C40" s="21"/>
      <c r="D40" s="21"/>
      <c r="E40" s="22"/>
      <c r="F40" s="22"/>
      <c r="G40" s="20"/>
      <c r="H40" s="22"/>
      <c r="I40" s="24" t="s">
        <v>23</v>
      </c>
      <c r="J40" s="66"/>
      <c r="K40" s="66"/>
      <c r="L40" s="67"/>
      <c r="M40" s="68"/>
      <c r="N40" s="66"/>
      <c r="O40" s="66"/>
      <c r="P40" s="66"/>
      <c r="Q40" s="67"/>
      <c r="R40" s="67"/>
      <c r="S40" s="80"/>
    </row>
    <row r="41" spans="1:19" s="10" customFormat="1" ht="15.95" customHeight="1" x14ac:dyDescent="0.15">
      <c r="A41" s="2">
        <f t="shared" si="0"/>
        <v>0</v>
      </c>
      <c r="B41" s="15">
        <v>17</v>
      </c>
      <c r="C41" s="21"/>
      <c r="D41" s="21"/>
      <c r="E41" s="22"/>
      <c r="F41" s="22"/>
      <c r="G41" s="20"/>
      <c r="H41" s="22"/>
      <c r="I41" s="24" t="s">
        <v>23</v>
      </c>
      <c r="J41" s="66"/>
      <c r="K41" s="66"/>
      <c r="L41" s="67"/>
      <c r="M41" s="68"/>
      <c r="N41" s="66"/>
      <c r="O41" s="66"/>
      <c r="P41" s="66"/>
      <c r="Q41" s="67"/>
      <c r="R41" s="67"/>
      <c r="S41" s="80"/>
    </row>
    <row r="42" spans="1:19" s="10" customFormat="1" ht="15.95" customHeight="1" x14ac:dyDescent="0.15">
      <c r="A42" s="2">
        <f t="shared" si="0"/>
        <v>0</v>
      </c>
      <c r="B42" s="15">
        <v>18</v>
      </c>
      <c r="C42" s="21"/>
      <c r="D42" s="21"/>
      <c r="E42" s="22"/>
      <c r="F42" s="22"/>
      <c r="G42" s="20"/>
      <c r="H42" s="22"/>
      <c r="I42" s="24" t="s">
        <v>23</v>
      </c>
      <c r="J42" s="66"/>
      <c r="K42" s="66"/>
      <c r="L42" s="67"/>
      <c r="M42" s="68"/>
      <c r="N42" s="66"/>
      <c r="O42" s="66"/>
      <c r="P42" s="66"/>
      <c r="Q42" s="67"/>
      <c r="R42" s="67"/>
      <c r="S42" s="80"/>
    </row>
    <row r="43" spans="1:19" s="10" customFormat="1" ht="15.95" customHeight="1" x14ac:dyDescent="0.15">
      <c r="A43" s="2">
        <f t="shared" si="0"/>
        <v>0</v>
      </c>
      <c r="B43" s="15">
        <v>19</v>
      </c>
      <c r="C43" s="21"/>
      <c r="D43" s="21"/>
      <c r="E43" s="22"/>
      <c r="F43" s="22"/>
      <c r="G43" s="20"/>
      <c r="H43" s="22"/>
      <c r="I43" s="24" t="s">
        <v>23</v>
      </c>
      <c r="J43" s="66"/>
      <c r="K43" s="66"/>
      <c r="L43" s="67"/>
      <c r="M43" s="68"/>
      <c r="N43" s="66"/>
      <c r="O43" s="66"/>
      <c r="P43" s="66"/>
      <c r="Q43" s="67"/>
      <c r="R43" s="67"/>
      <c r="S43" s="80"/>
    </row>
    <row r="44" spans="1:19" s="10" customFormat="1" ht="15.95" customHeight="1" x14ac:dyDescent="0.15">
      <c r="A44" s="2">
        <f t="shared" si="0"/>
        <v>0</v>
      </c>
      <c r="B44" s="15">
        <v>20</v>
      </c>
      <c r="C44" s="21"/>
      <c r="D44" s="21"/>
      <c r="E44" s="22"/>
      <c r="F44" s="22"/>
      <c r="G44" s="20"/>
      <c r="H44" s="22"/>
      <c r="I44" s="24" t="s">
        <v>23</v>
      </c>
      <c r="J44" s="66"/>
      <c r="K44" s="66"/>
      <c r="L44" s="67"/>
      <c r="M44" s="68"/>
      <c r="N44" s="66"/>
      <c r="O44" s="66"/>
      <c r="P44" s="66"/>
      <c r="Q44" s="67"/>
      <c r="R44" s="67"/>
      <c r="S44" s="80"/>
    </row>
    <row r="45" spans="1:19" s="10" customFormat="1" ht="15.95" customHeight="1" x14ac:dyDescent="0.15">
      <c r="A45" s="2">
        <f t="shared" ref="A45:A54" si="1">IF(C45="",0,1)</f>
        <v>0</v>
      </c>
      <c r="B45" s="15">
        <v>21</v>
      </c>
      <c r="C45" s="21"/>
      <c r="D45" s="21"/>
      <c r="E45" s="22"/>
      <c r="F45" s="22"/>
      <c r="G45" s="20"/>
      <c r="H45" s="22"/>
      <c r="I45" s="24" t="s">
        <v>23</v>
      </c>
      <c r="J45" s="66"/>
      <c r="K45" s="66"/>
      <c r="L45" s="67"/>
      <c r="M45" s="68"/>
      <c r="N45" s="66"/>
      <c r="O45" s="66"/>
      <c r="P45" s="66"/>
      <c r="Q45" s="67"/>
      <c r="R45" s="67"/>
      <c r="S45" s="80"/>
    </row>
    <row r="46" spans="1:19" s="10" customFormat="1" ht="15.95" customHeight="1" x14ac:dyDescent="0.15">
      <c r="A46" s="2">
        <f t="shared" si="1"/>
        <v>0</v>
      </c>
      <c r="B46" s="15">
        <v>22</v>
      </c>
      <c r="C46" s="21"/>
      <c r="D46" s="21"/>
      <c r="E46" s="22"/>
      <c r="F46" s="22"/>
      <c r="G46" s="20"/>
      <c r="H46" s="22"/>
      <c r="I46" s="24" t="s">
        <v>23</v>
      </c>
      <c r="J46" s="66"/>
      <c r="K46" s="66"/>
      <c r="L46" s="67"/>
      <c r="M46" s="68"/>
      <c r="N46" s="66"/>
      <c r="O46" s="66"/>
      <c r="P46" s="66"/>
      <c r="Q46" s="67"/>
      <c r="R46" s="67"/>
      <c r="S46" s="80"/>
    </row>
    <row r="47" spans="1:19" s="10" customFormat="1" ht="15.95" customHeight="1" x14ac:dyDescent="0.15">
      <c r="A47" s="2">
        <f t="shared" si="1"/>
        <v>0</v>
      </c>
      <c r="B47" s="15">
        <v>23</v>
      </c>
      <c r="C47" s="21"/>
      <c r="D47" s="21"/>
      <c r="E47" s="22"/>
      <c r="F47" s="22"/>
      <c r="G47" s="20"/>
      <c r="H47" s="22"/>
      <c r="I47" s="24" t="s">
        <v>23</v>
      </c>
      <c r="J47" s="66"/>
      <c r="K47" s="66"/>
      <c r="L47" s="67"/>
      <c r="M47" s="68"/>
      <c r="N47" s="66"/>
      <c r="O47" s="66"/>
      <c r="P47" s="66"/>
      <c r="Q47" s="67"/>
      <c r="R47" s="67"/>
      <c r="S47" s="80"/>
    </row>
    <row r="48" spans="1:19" s="10" customFormat="1" ht="15.95" customHeight="1" x14ac:dyDescent="0.15">
      <c r="A48" s="2">
        <f t="shared" si="1"/>
        <v>0</v>
      </c>
      <c r="B48" s="15">
        <v>24</v>
      </c>
      <c r="C48" s="21"/>
      <c r="D48" s="21"/>
      <c r="E48" s="22"/>
      <c r="F48" s="22"/>
      <c r="G48" s="20"/>
      <c r="H48" s="22"/>
      <c r="I48" s="24" t="s">
        <v>23</v>
      </c>
      <c r="J48" s="66"/>
      <c r="K48" s="66"/>
      <c r="L48" s="67"/>
      <c r="M48" s="68"/>
      <c r="N48" s="66"/>
      <c r="O48" s="66"/>
      <c r="P48" s="66"/>
      <c r="Q48" s="67"/>
      <c r="R48" s="67"/>
      <c r="S48" s="80"/>
    </row>
    <row r="49" spans="1:19" s="10" customFormat="1" ht="15.95" customHeight="1" x14ac:dyDescent="0.15">
      <c r="A49" s="2">
        <f t="shared" si="1"/>
        <v>0</v>
      </c>
      <c r="B49" s="15">
        <v>25</v>
      </c>
      <c r="C49" s="21"/>
      <c r="D49" s="21"/>
      <c r="E49" s="22"/>
      <c r="F49" s="22"/>
      <c r="G49" s="20"/>
      <c r="H49" s="22"/>
      <c r="I49" s="24" t="s">
        <v>23</v>
      </c>
      <c r="J49" s="66"/>
      <c r="K49" s="66"/>
      <c r="L49" s="67"/>
      <c r="M49" s="68"/>
      <c r="N49" s="66"/>
      <c r="O49" s="66"/>
      <c r="P49" s="66"/>
      <c r="Q49" s="67"/>
      <c r="R49" s="67"/>
      <c r="S49" s="80"/>
    </row>
    <row r="50" spans="1:19" s="10" customFormat="1" ht="15.95" customHeight="1" x14ac:dyDescent="0.15">
      <c r="A50" s="2">
        <f t="shared" si="1"/>
        <v>0</v>
      </c>
      <c r="B50" s="15">
        <v>26</v>
      </c>
      <c r="C50" s="21"/>
      <c r="D50" s="21"/>
      <c r="E50" s="22"/>
      <c r="F50" s="22"/>
      <c r="G50" s="20"/>
      <c r="H50" s="22"/>
      <c r="I50" s="24" t="s">
        <v>23</v>
      </c>
      <c r="J50" s="66"/>
      <c r="K50" s="66"/>
      <c r="L50" s="67"/>
      <c r="M50" s="68"/>
      <c r="N50" s="66"/>
      <c r="O50" s="66"/>
      <c r="P50" s="66"/>
      <c r="Q50" s="67"/>
      <c r="R50" s="67"/>
      <c r="S50" s="80"/>
    </row>
    <row r="51" spans="1:19" s="10" customFormat="1" ht="15.95" customHeight="1" x14ac:dyDescent="0.15">
      <c r="A51" s="2">
        <f t="shared" si="1"/>
        <v>0</v>
      </c>
      <c r="B51" s="15">
        <v>27</v>
      </c>
      <c r="C51" s="21"/>
      <c r="D51" s="21"/>
      <c r="E51" s="22"/>
      <c r="F51" s="22"/>
      <c r="G51" s="20"/>
      <c r="H51" s="22"/>
      <c r="I51" s="24" t="s">
        <v>23</v>
      </c>
      <c r="J51" s="66"/>
      <c r="K51" s="66"/>
      <c r="L51" s="67"/>
      <c r="M51" s="68"/>
      <c r="N51" s="66"/>
      <c r="O51" s="66"/>
      <c r="P51" s="66"/>
      <c r="Q51" s="67"/>
      <c r="R51" s="67"/>
      <c r="S51" s="80"/>
    </row>
    <row r="52" spans="1:19" s="10" customFormat="1" ht="15.95" customHeight="1" x14ac:dyDescent="0.15">
      <c r="A52" s="2">
        <f t="shared" si="1"/>
        <v>0</v>
      </c>
      <c r="B52" s="15">
        <v>28</v>
      </c>
      <c r="C52" s="21"/>
      <c r="D52" s="21"/>
      <c r="E52" s="22"/>
      <c r="F52" s="22"/>
      <c r="G52" s="20"/>
      <c r="H52" s="22"/>
      <c r="I52" s="24" t="s">
        <v>23</v>
      </c>
      <c r="J52" s="66"/>
      <c r="K52" s="66"/>
      <c r="L52" s="67"/>
      <c r="M52" s="68"/>
      <c r="N52" s="66"/>
      <c r="O52" s="66"/>
      <c r="P52" s="66"/>
      <c r="Q52" s="67"/>
      <c r="R52" s="67"/>
      <c r="S52" s="80"/>
    </row>
    <row r="53" spans="1:19" s="10" customFormat="1" ht="15.95" customHeight="1" x14ac:dyDescent="0.15">
      <c r="A53" s="2">
        <f t="shared" si="1"/>
        <v>0</v>
      </c>
      <c r="B53" s="15">
        <v>29</v>
      </c>
      <c r="C53" s="21"/>
      <c r="D53" s="21"/>
      <c r="E53" s="22"/>
      <c r="F53" s="22"/>
      <c r="G53" s="20"/>
      <c r="H53" s="22"/>
      <c r="I53" s="24" t="s">
        <v>23</v>
      </c>
      <c r="J53" s="66"/>
      <c r="K53" s="66"/>
      <c r="L53" s="67"/>
      <c r="M53" s="68"/>
      <c r="N53" s="66"/>
      <c r="O53" s="66"/>
      <c r="P53" s="66"/>
      <c r="Q53" s="67"/>
      <c r="R53" s="67"/>
      <c r="S53" s="80"/>
    </row>
    <row r="54" spans="1:19" s="10" customFormat="1" ht="15.95" customHeight="1" x14ac:dyDescent="0.15">
      <c r="A54" s="2">
        <f t="shared" si="1"/>
        <v>0</v>
      </c>
      <c r="B54" s="15">
        <v>30</v>
      </c>
      <c r="C54" s="21"/>
      <c r="D54" s="21"/>
      <c r="E54" s="22"/>
      <c r="F54" s="22"/>
      <c r="G54" s="20"/>
      <c r="H54" s="22"/>
      <c r="I54" s="24" t="s">
        <v>23</v>
      </c>
      <c r="J54" s="66"/>
      <c r="K54" s="66"/>
      <c r="L54" s="67"/>
      <c r="M54" s="68"/>
      <c r="N54" s="66"/>
      <c r="O54" s="66"/>
      <c r="P54" s="66"/>
      <c r="Q54" s="67"/>
      <c r="R54" s="67"/>
      <c r="S54" s="80"/>
    </row>
    <row r="55" spans="1:19" s="10" customFormat="1" ht="15.95" customHeight="1" x14ac:dyDescent="0.15">
      <c r="A55" s="2">
        <f t="shared" si="0"/>
        <v>0</v>
      </c>
      <c r="B55" s="15">
        <v>31</v>
      </c>
      <c r="C55" s="21"/>
      <c r="D55" s="21"/>
      <c r="E55" s="22"/>
      <c r="F55" s="22"/>
      <c r="G55" s="20"/>
      <c r="H55" s="22"/>
      <c r="I55" s="24" t="s">
        <v>23</v>
      </c>
      <c r="J55" s="66"/>
      <c r="K55" s="66"/>
      <c r="L55" s="67"/>
      <c r="M55" s="68"/>
      <c r="N55" s="66"/>
      <c r="O55" s="66"/>
      <c r="P55" s="66"/>
      <c r="Q55" s="67"/>
      <c r="R55" s="67"/>
      <c r="S55" s="80"/>
    </row>
    <row r="56" spans="1:19" s="10" customFormat="1" ht="15.95" customHeight="1" x14ac:dyDescent="0.15">
      <c r="A56" s="2">
        <f t="shared" si="0"/>
        <v>0</v>
      </c>
      <c r="B56" s="15">
        <v>32</v>
      </c>
      <c r="C56" s="21"/>
      <c r="D56" s="21"/>
      <c r="E56" s="22"/>
      <c r="F56" s="22"/>
      <c r="G56" s="20"/>
      <c r="H56" s="22"/>
      <c r="I56" s="24" t="s">
        <v>23</v>
      </c>
      <c r="J56" s="66"/>
      <c r="K56" s="66"/>
      <c r="L56" s="67"/>
      <c r="M56" s="68"/>
      <c r="N56" s="66"/>
      <c r="O56" s="66"/>
      <c r="P56" s="66"/>
      <c r="Q56" s="67"/>
      <c r="R56" s="67"/>
      <c r="S56" s="80"/>
    </row>
    <row r="57" spans="1:19" s="10" customFormat="1" ht="15.95" customHeight="1" x14ac:dyDescent="0.15">
      <c r="A57" s="2">
        <f t="shared" si="0"/>
        <v>0</v>
      </c>
      <c r="B57" s="15">
        <v>33</v>
      </c>
      <c r="C57" s="21"/>
      <c r="D57" s="21"/>
      <c r="E57" s="22"/>
      <c r="F57" s="22"/>
      <c r="G57" s="20"/>
      <c r="H57" s="22"/>
      <c r="I57" s="24" t="s">
        <v>23</v>
      </c>
      <c r="J57" s="66"/>
      <c r="K57" s="66"/>
      <c r="L57" s="67"/>
      <c r="M57" s="68"/>
      <c r="N57" s="66"/>
      <c r="O57" s="66"/>
      <c r="P57" s="66"/>
      <c r="Q57" s="67"/>
      <c r="R57" s="67"/>
      <c r="S57" s="80"/>
    </row>
    <row r="58" spans="1:19" s="10" customFormat="1" ht="15.95" customHeight="1" x14ac:dyDescent="0.15">
      <c r="A58" s="2">
        <f t="shared" si="0"/>
        <v>0</v>
      </c>
      <c r="B58" s="15">
        <v>34</v>
      </c>
      <c r="C58" s="21"/>
      <c r="D58" s="21"/>
      <c r="E58" s="22"/>
      <c r="F58" s="22"/>
      <c r="G58" s="20"/>
      <c r="H58" s="22"/>
      <c r="I58" s="24" t="s">
        <v>23</v>
      </c>
      <c r="J58" s="66"/>
      <c r="K58" s="66"/>
      <c r="L58" s="67"/>
      <c r="M58" s="68"/>
      <c r="N58" s="66"/>
      <c r="O58" s="66"/>
      <c r="P58" s="66"/>
      <c r="Q58" s="67"/>
      <c r="R58" s="67"/>
      <c r="S58" s="80"/>
    </row>
    <row r="59" spans="1:19" s="10" customFormat="1" ht="15.95" customHeight="1" x14ac:dyDescent="0.15">
      <c r="A59" s="2">
        <f t="shared" si="0"/>
        <v>0</v>
      </c>
      <c r="B59" s="15">
        <v>35</v>
      </c>
      <c r="C59" s="21"/>
      <c r="D59" s="21"/>
      <c r="E59" s="22"/>
      <c r="F59" s="22"/>
      <c r="G59" s="20"/>
      <c r="H59" s="22"/>
      <c r="I59" s="24" t="s">
        <v>23</v>
      </c>
      <c r="J59" s="66"/>
      <c r="K59" s="66"/>
      <c r="L59" s="67"/>
      <c r="M59" s="68"/>
      <c r="N59" s="66"/>
      <c r="O59" s="66"/>
      <c r="P59" s="66"/>
      <c r="Q59" s="67"/>
      <c r="R59" s="67"/>
      <c r="S59" s="80"/>
    </row>
    <row r="60" spans="1:19" s="10" customFormat="1" ht="15.95" customHeight="1" x14ac:dyDescent="0.15">
      <c r="A60" s="2">
        <f t="shared" si="0"/>
        <v>0</v>
      </c>
      <c r="B60" s="15">
        <v>36</v>
      </c>
      <c r="C60" s="21"/>
      <c r="D60" s="21"/>
      <c r="E60" s="22"/>
      <c r="F60" s="22"/>
      <c r="G60" s="20"/>
      <c r="H60" s="22"/>
      <c r="I60" s="24" t="s">
        <v>23</v>
      </c>
      <c r="J60" s="66"/>
      <c r="K60" s="66"/>
      <c r="L60" s="67"/>
      <c r="M60" s="68"/>
      <c r="N60" s="66"/>
      <c r="O60" s="66"/>
      <c r="P60" s="66"/>
      <c r="Q60" s="67"/>
      <c r="R60" s="67"/>
      <c r="S60" s="80"/>
    </row>
    <row r="61" spans="1:19" s="10" customFormat="1" ht="15.95" customHeight="1" x14ac:dyDescent="0.15">
      <c r="A61" s="2">
        <f t="shared" si="0"/>
        <v>0</v>
      </c>
      <c r="B61" s="15">
        <v>37</v>
      </c>
      <c r="C61" s="21"/>
      <c r="D61" s="21"/>
      <c r="E61" s="22"/>
      <c r="F61" s="22"/>
      <c r="G61" s="20"/>
      <c r="H61" s="22"/>
      <c r="I61" s="24" t="s">
        <v>23</v>
      </c>
      <c r="J61" s="66"/>
      <c r="K61" s="66"/>
      <c r="L61" s="67"/>
      <c r="M61" s="68"/>
      <c r="N61" s="66"/>
      <c r="O61" s="66"/>
      <c r="P61" s="66"/>
      <c r="Q61" s="67"/>
      <c r="R61" s="67"/>
      <c r="S61" s="80"/>
    </row>
    <row r="62" spans="1:19" s="10" customFormat="1" ht="15.95" customHeight="1" x14ac:dyDescent="0.15">
      <c r="A62" s="2">
        <f t="shared" si="0"/>
        <v>0</v>
      </c>
      <c r="B62" s="15">
        <v>38</v>
      </c>
      <c r="C62" s="21"/>
      <c r="D62" s="21"/>
      <c r="E62" s="22"/>
      <c r="F62" s="22"/>
      <c r="G62" s="20"/>
      <c r="H62" s="22"/>
      <c r="I62" s="24" t="s">
        <v>23</v>
      </c>
      <c r="J62" s="66"/>
      <c r="K62" s="66"/>
      <c r="L62" s="67"/>
      <c r="M62" s="68"/>
      <c r="N62" s="66"/>
      <c r="O62" s="66"/>
      <c r="P62" s="66"/>
      <c r="Q62" s="67"/>
      <c r="R62" s="67"/>
      <c r="S62" s="80"/>
    </row>
    <row r="63" spans="1:19" s="10" customFormat="1" ht="15.95" customHeight="1" x14ac:dyDescent="0.15">
      <c r="A63" s="2">
        <f t="shared" si="0"/>
        <v>0</v>
      </c>
      <c r="B63" s="15">
        <v>39</v>
      </c>
      <c r="C63" s="21"/>
      <c r="D63" s="21"/>
      <c r="E63" s="22"/>
      <c r="F63" s="22"/>
      <c r="G63" s="20"/>
      <c r="H63" s="22"/>
      <c r="I63" s="24" t="s">
        <v>23</v>
      </c>
      <c r="J63" s="66"/>
      <c r="K63" s="66"/>
      <c r="L63" s="67"/>
      <c r="M63" s="68"/>
      <c r="N63" s="66"/>
      <c r="O63" s="66"/>
      <c r="P63" s="66"/>
      <c r="Q63" s="67"/>
      <c r="R63" s="67"/>
      <c r="S63" s="80"/>
    </row>
    <row r="64" spans="1:19" s="10" customFormat="1" ht="15.95" customHeight="1" x14ac:dyDescent="0.15">
      <c r="A64" s="2">
        <f t="shared" si="0"/>
        <v>0</v>
      </c>
      <c r="B64" s="15">
        <v>40</v>
      </c>
      <c r="C64" s="21"/>
      <c r="D64" s="21"/>
      <c r="E64" s="22"/>
      <c r="F64" s="22"/>
      <c r="G64" s="20"/>
      <c r="H64" s="22"/>
      <c r="I64" s="24" t="s">
        <v>23</v>
      </c>
      <c r="J64" s="66"/>
      <c r="K64" s="66"/>
      <c r="L64" s="67"/>
      <c r="M64" s="68"/>
      <c r="N64" s="66"/>
      <c r="O64" s="66"/>
      <c r="P64" s="66"/>
      <c r="Q64" s="67"/>
      <c r="R64" s="67"/>
      <c r="S64" s="80"/>
    </row>
    <row r="65" spans="1:19" s="10" customFormat="1" ht="15.95" customHeight="1" x14ac:dyDescent="0.15">
      <c r="A65" s="2">
        <f t="shared" ref="A65:A74" si="2">IF(C65="",0,1)</f>
        <v>0</v>
      </c>
      <c r="B65" s="15">
        <v>41</v>
      </c>
      <c r="C65" s="21"/>
      <c r="D65" s="21"/>
      <c r="E65" s="22"/>
      <c r="F65" s="22"/>
      <c r="G65" s="20"/>
      <c r="H65" s="22"/>
      <c r="I65" s="24" t="s">
        <v>23</v>
      </c>
      <c r="J65" s="66"/>
      <c r="K65" s="66"/>
      <c r="L65" s="67"/>
      <c r="M65" s="68"/>
      <c r="N65" s="66"/>
      <c r="O65" s="66"/>
      <c r="P65" s="66"/>
      <c r="Q65" s="67"/>
      <c r="R65" s="67"/>
      <c r="S65" s="80"/>
    </row>
    <row r="66" spans="1:19" s="10" customFormat="1" ht="15.95" customHeight="1" x14ac:dyDescent="0.15">
      <c r="A66" s="2">
        <f t="shared" si="2"/>
        <v>0</v>
      </c>
      <c r="B66" s="15">
        <v>42</v>
      </c>
      <c r="C66" s="21"/>
      <c r="D66" s="21"/>
      <c r="E66" s="22"/>
      <c r="F66" s="22"/>
      <c r="G66" s="20"/>
      <c r="H66" s="22"/>
      <c r="I66" s="24" t="s">
        <v>23</v>
      </c>
      <c r="J66" s="66"/>
      <c r="K66" s="66"/>
      <c r="L66" s="67"/>
      <c r="M66" s="68"/>
      <c r="N66" s="66"/>
      <c r="O66" s="66"/>
      <c r="P66" s="66"/>
      <c r="Q66" s="67"/>
      <c r="R66" s="67"/>
      <c r="S66" s="80"/>
    </row>
    <row r="67" spans="1:19" s="10" customFormat="1" ht="15.95" customHeight="1" x14ac:dyDescent="0.15">
      <c r="A67" s="2">
        <f t="shared" si="2"/>
        <v>0</v>
      </c>
      <c r="B67" s="15">
        <v>43</v>
      </c>
      <c r="C67" s="21"/>
      <c r="D67" s="21"/>
      <c r="E67" s="22"/>
      <c r="F67" s="22"/>
      <c r="G67" s="20"/>
      <c r="H67" s="22"/>
      <c r="I67" s="24" t="s">
        <v>23</v>
      </c>
      <c r="J67" s="66"/>
      <c r="K67" s="66"/>
      <c r="L67" s="67"/>
      <c r="M67" s="68"/>
      <c r="N67" s="66"/>
      <c r="O67" s="66"/>
      <c r="P67" s="66"/>
      <c r="Q67" s="67"/>
      <c r="R67" s="67"/>
      <c r="S67" s="80"/>
    </row>
    <row r="68" spans="1:19" s="10" customFormat="1" ht="15.95" customHeight="1" x14ac:dyDescent="0.15">
      <c r="A68" s="2">
        <f t="shared" si="2"/>
        <v>0</v>
      </c>
      <c r="B68" s="15">
        <v>44</v>
      </c>
      <c r="C68" s="21"/>
      <c r="D68" s="21"/>
      <c r="E68" s="22"/>
      <c r="F68" s="22"/>
      <c r="G68" s="20"/>
      <c r="H68" s="22"/>
      <c r="I68" s="24" t="s">
        <v>23</v>
      </c>
      <c r="J68" s="66"/>
      <c r="K68" s="66"/>
      <c r="L68" s="67"/>
      <c r="M68" s="68"/>
      <c r="N68" s="66"/>
      <c r="O68" s="66"/>
      <c r="P68" s="66"/>
      <c r="Q68" s="67"/>
      <c r="R68" s="67"/>
      <c r="S68" s="80"/>
    </row>
    <row r="69" spans="1:19" s="10" customFormat="1" ht="15.95" customHeight="1" x14ac:dyDescent="0.15">
      <c r="A69" s="2">
        <f t="shared" si="2"/>
        <v>0</v>
      </c>
      <c r="B69" s="15">
        <v>45</v>
      </c>
      <c r="C69" s="21"/>
      <c r="D69" s="21"/>
      <c r="E69" s="22"/>
      <c r="F69" s="22"/>
      <c r="G69" s="20"/>
      <c r="H69" s="22"/>
      <c r="I69" s="24" t="s">
        <v>23</v>
      </c>
      <c r="J69" s="66"/>
      <c r="K69" s="66"/>
      <c r="L69" s="67"/>
      <c r="M69" s="68"/>
      <c r="N69" s="66"/>
      <c r="O69" s="66"/>
      <c r="P69" s="66"/>
      <c r="Q69" s="67"/>
      <c r="R69" s="67"/>
      <c r="S69" s="80"/>
    </row>
    <row r="70" spans="1:19" s="10" customFormat="1" ht="15.95" customHeight="1" x14ac:dyDescent="0.15">
      <c r="A70" s="2">
        <f t="shared" si="2"/>
        <v>0</v>
      </c>
      <c r="B70" s="15">
        <v>46</v>
      </c>
      <c r="C70" s="21"/>
      <c r="D70" s="21"/>
      <c r="E70" s="22"/>
      <c r="F70" s="22"/>
      <c r="G70" s="20"/>
      <c r="H70" s="22"/>
      <c r="I70" s="24" t="s">
        <v>23</v>
      </c>
      <c r="J70" s="66"/>
      <c r="K70" s="66"/>
      <c r="L70" s="67"/>
      <c r="M70" s="68"/>
      <c r="N70" s="66"/>
      <c r="O70" s="66"/>
      <c r="P70" s="66"/>
      <c r="Q70" s="67"/>
      <c r="R70" s="67"/>
      <c r="S70" s="80"/>
    </row>
    <row r="71" spans="1:19" s="10" customFormat="1" ht="15.95" customHeight="1" x14ac:dyDescent="0.15">
      <c r="A71" s="2">
        <f t="shared" si="2"/>
        <v>0</v>
      </c>
      <c r="B71" s="15">
        <v>47</v>
      </c>
      <c r="C71" s="21"/>
      <c r="D71" s="21"/>
      <c r="E71" s="22"/>
      <c r="F71" s="22"/>
      <c r="G71" s="20"/>
      <c r="H71" s="22"/>
      <c r="I71" s="24" t="s">
        <v>23</v>
      </c>
      <c r="J71" s="66"/>
      <c r="K71" s="66"/>
      <c r="L71" s="67"/>
      <c r="M71" s="68"/>
      <c r="N71" s="66"/>
      <c r="O71" s="66"/>
      <c r="P71" s="66"/>
      <c r="Q71" s="67"/>
      <c r="R71" s="67"/>
      <c r="S71" s="80"/>
    </row>
    <row r="72" spans="1:19" s="10" customFormat="1" ht="15.95" customHeight="1" x14ac:dyDescent="0.15">
      <c r="A72" s="2">
        <f t="shared" si="2"/>
        <v>0</v>
      </c>
      <c r="B72" s="15">
        <v>48</v>
      </c>
      <c r="C72" s="21"/>
      <c r="D72" s="21"/>
      <c r="E72" s="22"/>
      <c r="F72" s="22"/>
      <c r="G72" s="20"/>
      <c r="H72" s="22"/>
      <c r="I72" s="24" t="s">
        <v>23</v>
      </c>
      <c r="J72" s="66"/>
      <c r="K72" s="66"/>
      <c r="L72" s="67"/>
      <c r="M72" s="68"/>
      <c r="N72" s="66"/>
      <c r="O72" s="66"/>
      <c r="P72" s="66"/>
      <c r="Q72" s="67"/>
      <c r="R72" s="67"/>
      <c r="S72" s="80"/>
    </row>
    <row r="73" spans="1:19" s="10" customFormat="1" ht="15.95" customHeight="1" x14ac:dyDescent="0.15">
      <c r="A73" s="2">
        <f t="shared" si="2"/>
        <v>0</v>
      </c>
      <c r="B73" s="15">
        <v>49</v>
      </c>
      <c r="C73" s="21"/>
      <c r="D73" s="21"/>
      <c r="E73" s="22"/>
      <c r="F73" s="22"/>
      <c r="G73" s="20"/>
      <c r="H73" s="22"/>
      <c r="I73" s="24" t="s">
        <v>23</v>
      </c>
      <c r="J73" s="66"/>
      <c r="K73" s="66"/>
      <c r="L73" s="67"/>
      <c r="M73" s="68"/>
      <c r="N73" s="66"/>
      <c r="O73" s="66"/>
      <c r="P73" s="66"/>
      <c r="Q73" s="67"/>
      <c r="R73" s="67"/>
      <c r="S73" s="80"/>
    </row>
    <row r="74" spans="1:19" s="10" customFormat="1" ht="15.95" customHeight="1" x14ac:dyDescent="0.15">
      <c r="A74" s="2">
        <f t="shared" si="2"/>
        <v>0</v>
      </c>
      <c r="B74" s="15">
        <v>50</v>
      </c>
      <c r="C74" s="21"/>
      <c r="D74" s="21"/>
      <c r="E74" s="22"/>
      <c r="F74" s="22"/>
      <c r="G74" s="20"/>
      <c r="H74" s="22"/>
      <c r="I74" s="24" t="s">
        <v>23</v>
      </c>
      <c r="J74" s="66"/>
      <c r="K74" s="66"/>
      <c r="L74" s="67"/>
      <c r="M74" s="68"/>
      <c r="N74" s="66"/>
      <c r="O74" s="66"/>
      <c r="P74" s="66"/>
      <c r="Q74" s="67"/>
      <c r="R74" s="67"/>
      <c r="S74" s="80"/>
    </row>
    <row r="75" spans="1:19" ht="15.95" customHeight="1" x14ac:dyDescent="0.15">
      <c r="A75" s="2">
        <f t="shared" si="0"/>
        <v>0</v>
      </c>
      <c r="B75" s="15">
        <v>51</v>
      </c>
      <c r="C75" s="21"/>
      <c r="D75" s="21"/>
      <c r="E75" s="22"/>
      <c r="F75" s="22"/>
      <c r="G75" s="20"/>
      <c r="H75" s="22"/>
      <c r="I75" s="24" t="s">
        <v>23</v>
      </c>
      <c r="J75" s="66"/>
      <c r="K75" s="66"/>
      <c r="L75" s="67"/>
      <c r="M75" s="68"/>
      <c r="N75" s="66"/>
      <c r="O75" s="66"/>
      <c r="P75" s="66"/>
      <c r="Q75" s="67"/>
      <c r="R75" s="67"/>
      <c r="S75" s="80"/>
    </row>
    <row r="76" spans="1:19" ht="15.95" customHeight="1" x14ac:dyDescent="0.15">
      <c r="A76" s="2">
        <f t="shared" si="0"/>
        <v>0</v>
      </c>
      <c r="B76" s="15">
        <v>52</v>
      </c>
      <c r="C76" s="21"/>
      <c r="D76" s="21"/>
      <c r="E76" s="22"/>
      <c r="F76" s="22"/>
      <c r="G76" s="20"/>
      <c r="H76" s="22"/>
      <c r="I76" s="24" t="s">
        <v>23</v>
      </c>
      <c r="J76" s="66"/>
      <c r="K76" s="66"/>
      <c r="L76" s="67"/>
      <c r="M76" s="68"/>
      <c r="N76" s="66"/>
      <c r="O76" s="66"/>
      <c r="P76" s="66"/>
      <c r="Q76" s="67"/>
      <c r="R76" s="67"/>
      <c r="S76" s="80"/>
    </row>
    <row r="77" spans="1:19" ht="15.95" customHeight="1" x14ac:dyDescent="0.15">
      <c r="A77" s="2">
        <f t="shared" si="0"/>
        <v>0</v>
      </c>
      <c r="B77" s="15">
        <v>53</v>
      </c>
      <c r="C77" s="21"/>
      <c r="D77" s="21"/>
      <c r="E77" s="22"/>
      <c r="F77" s="22"/>
      <c r="G77" s="20"/>
      <c r="H77" s="22"/>
      <c r="I77" s="24" t="s">
        <v>23</v>
      </c>
      <c r="J77" s="66"/>
      <c r="K77" s="66"/>
      <c r="L77" s="67"/>
      <c r="M77" s="68"/>
      <c r="N77" s="66"/>
      <c r="O77" s="66"/>
      <c r="P77" s="66"/>
      <c r="Q77" s="67"/>
      <c r="R77" s="67"/>
      <c r="S77" s="80"/>
    </row>
    <row r="78" spans="1:19" ht="15.95" customHeight="1" x14ac:dyDescent="0.15">
      <c r="A78" s="2">
        <f t="shared" si="0"/>
        <v>0</v>
      </c>
      <c r="B78" s="15">
        <v>54</v>
      </c>
      <c r="C78" s="21"/>
      <c r="D78" s="21"/>
      <c r="E78" s="22"/>
      <c r="F78" s="22"/>
      <c r="G78" s="20"/>
      <c r="H78" s="22"/>
      <c r="I78" s="24" t="s">
        <v>23</v>
      </c>
      <c r="J78" s="66"/>
      <c r="K78" s="66"/>
      <c r="L78" s="67"/>
      <c r="M78" s="68"/>
      <c r="N78" s="66"/>
      <c r="O78" s="66"/>
      <c r="P78" s="66"/>
      <c r="Q78" s="67"/>
      <c r="R78" s="67"/>
      <c r="S78" s="80"/>
    </row>
    <row r="79" spans="1:19" ht="15.95" customHeight="1" x14ac:dyDescent="0.15">
      <c r="A79" s="2">
        <f t="shared" si="0"/>
        <v>0</v>
      </c>
      <c r="B79" s="15">
        <v>55</v>
      </c>
      <c r="C79" s="21"/>
      <c r="D79" s="21"/>
      <c r="E79" s="22"/>
      <c r="F79" s="22"/>
      <c r="G79" s="20"/>
      <c r="H79" s="22"/>
      <c r="I79" s="24" t="s">
        <v>23</v>
      </c>
      <c r="J79" s="66"/>
      <c r="K79" s="66"/>
      <c r="L79" s="67"/>
      <c r="M79" s="68"/>
      <c r="N79" s="66"/>
      <c r="O79" s="66"/>
      <c r="P79" s="66"/>
      <c r="Q79" s="67"/>
      <c r="R79" s="67"/>
      <c r="S79" s="80"/>
    </row>
    <row r="80" spans="1:19" s="10" customFormat="1" ht="15.95" customHeight="1" x14ac:dyDescent="0.15">
      <c r="A80" s="2">
        <f t="shared" ref="A80:A89" si="3">IF(C80="",0,1)</f>
        <v>0</v>
      </c>
      <c r="B80" s="15">
        <v>56</v>
      </c>
      <c r="C80" s="21"/>
      <c r="D80" s="21"/>
      <c r="E80" s="22"/>
      <c r="F80" s="22"/>
      <c r="G80" s="20"/>
      <c r="H80" s="22"/>
      <c r="I80" s="24" t="s">
        <v>23</v>
      </c>
      <c r="J80" s="66"/>
      <c r="K80" s="66"/>
      <c r="L80" s="67"/>
      <c r="M80" s="68"/>
      <c r="N80" s="66"/>
      <c r="O80" s="66"/>
      <c r="P80" s="66"/>
      <c r="Q80" s="67"/>
      <c r="R80" s="67"/>
      <c r="S80" s="80"/>
    </row>
    <row r="81" spans="1:19" s="10" customFormat="1" ht="15.95" customHeight="1" x14ac:dyDescent="0.15">
      <c r="A81" s="2">
        <f t="shared" si="3"/>
        <v>0</v>
      </c>
      <c r="B81" s="15">
        <v>57</v>
      </c>
      <c r="C81" s="21"/>
      <c r="D81" s="21"/>
      <c r="E81" s="22"/>
      <c r="F81" s="22"/>
      <c r="G81" s="20"/>
      <c r="H81" s="22"/>
      <c r="I81" s="24" t="s">
        <v>23</v>
      </c>
      <c r="J81" s="66"/>
      <c r="K81" s="66"/>
      <c r="L81" s="67"/>
      <c r="M81" s="68"/>
      <c r="N81" s="66"/>
      <c r="O81" s="66"/>
      <c r="P81" s="66"/>
      <c r="Q81" s="67"/>
      <c r="R81" s="67"/>
      <c r="S81" s="80"/>
    </row>
    <row r="82" spans="1:19" s="10" customFormat="1" ht="15.95" customHeight="1" x14ac:dyDescent="0.15">
      <c r="A82" s="2">
        <f t="shared" si="3"/>
        <v>0</v>
      </c>
      <c r="B82" s="15">
        <v>58</v>
      </c>
      <c r="C82" s="21"/>
      <c r="D82" s="21"/>
      <c r="E82" s="22"/>
      <c r="F82" s="22"/>
      <c r="G82" s="20"/>
      <c r="H82" s="22"/>
      <c r="I82" s="24" t="s">
        <v>23</v>
      </c>
      <c r="J82" s="66"/>
      <c r="K82" s="66"/>
      <c r="L82" s="67"/>
      <c r="M82" s="68"/>
      <c r="N82" s="66"/>
      <c r="O82" s="66"/>
      <c r="P82" s="66"/>
      <c r="Q82" s="67"/>
      <c r="R82" s="67"/>
      <c r="S82" s="80"/>
    </row>
    <row r="83" spans="1:19" s="10" customFormat="1" ht="15.95" customHeight="1" x14ac:dyDescent="0.15">
      <c r="A83" s="2">
        <f t="shared" si="3"/>
        <v>0</v>
      </c>
      <c r="B83" s="15">
        <v>59</v>
      </c>
      <c r="C83" s="21"/>
      <c r="D83" s="21"/>
      <c r="E83" s="22"/>
      <c r="F83" s="22"/>
      <c r="G83" s="20"/>
      <c r="H83" s="22"/>
      <c r="I83" s="24" t="s">
        <v>23</v>
      </c>
      <c r="J83" s="66"/>
      <c r="K83" s="66"/>
      <c r="L83" s="67"/>
      <c r="M83" s="68"/>
      <c r="N83" s="66"/>
      <c r="O83" s="66"/>
      <c r="P83" s="66"/>
      <c r="Q83" s="67"/>
      <c r="R83" s="67"/>
      <c r="S83" s="80"/>
    </row>
    <row r="84" spans="1:19" s="10" customFormat="1" ht="15.95" customHeight="1" x14ac:dyDescent="0.15">
      <c r="A84" s="2">
        <f t="shared" si="3"/>
        <v>0</v>
      </c>
      <c r="B84" s="15">
        <v>60</v>
      </c>
      <c r="C84" s="21"/>
      <c r="D84" s="21"/>
      <c r="E84" s="22"/>
      <c r="F84" s="22"/>
      <c r="G84" s="20"/>
      <c r="H84" s="22"/>
      <c r="I84" s="24" t="s">
        <v>23</v>
      </c>
      <c r="J84" s="66"/>
      <c r="K84" s="66"/>
      <c r="L84" s="67"/>
      <c r="M84" s="68"/>
      <c r="N84" s="66"/>
      <c r="O84" s="66"/>
      <c r="P84" s="66"/>
      <c r="Q84" s="67"/>
      <c r="R84" s="67"/>
      <c r="S84" s="80"/>
    </row>
    <row r="85" spans="1:19" ht="15.95" customHeight="1" x14ac:dyDescent="0.15">
      <c r="A85" s="2">
        <f t="shared" si="3"/>
        <v>0</v>
      </c>
      <c r="B85" s="15">
        <v>61</v>
      </c>
      <c r="C85" s="21"/>
      <c r="D85" s="21"/>
      <c r="E85" s="22"/>
      <c r="F85" s="22"/>
      <c r="G85" s="20"/>
      <c r="H85" s="22"/>
      <c r="I85" s="24" t="s">
        <v>23</v>
      </c>
      <c r="J85" s="66"/>
      <c r="K85" s="66"/>
      <c r="L85" s="67"/>
      <c r="M85" s="68"/>
      <c r="N85" s="66"/>
      <c r="O85" s="66"/>
      <c r="P85" s="66"/>
      <c r="Q85" s="67"/>
      <c r="R85" s="67"/>
      <c r="S85" s="80"/>
    </row>
    <row r="86" spans="1:19" ht="15.95" customHeight="1" x14ac:dyDescent="0.15">
      <c r="A86" s="2">
        <f t="shared" si="3"/>
        <v>0</v>
      </c>
      <c r="B86" s="15">
        <v>62</v>
      </c>
      <c r="C86" s="21"/>
      <c r="D86" s="21"/>
      <c r="E86" s="22"/>
      <c r="F86" s="22"/>
      <c r="G86" s="20"/>
      <c r="H86" s="22"/>
      <c r="I86" s="24" t="s">
        <v>23</v>
      </c>
      <c r="J86" s="66"/>
      <c r="K86" s="66"/>
      <c r="L86" s="67"/>
      <c r="M86" s="68"/>
      <c r="N86" s="66"/>
      <c r="O86" s="66"/>
      <c r="P86" s="66"/>
      <c r="Q86" s="67"/>
      <c r="R86" s="67"/>
      <c r="S86" s="80"/>
    </row>
    <row r="87" spans="1:19" ht="15.95" customHeight="1" x14ac:dyDescent="0.15">
      <c r="A87" s="2">
        <f t="shared" si="3"/>
        <v>0</v>
      </c>
      <c r="B87" s="15">
        <v>63</v>
      </c>
      <c r="C87" s="21"/>
      <c r="D87" s="21"/>
      <c r="E87" s="22"/>
      <c r="F87" s="22"/>
      <c r="G87" s="20"/>
      <c r="H87" s="22"/>
      <c r="I87" s="24" t="s">
        <v>23</v>
      </c>
      <c r="J87" s="66"/>
      <c r="K87" s="66"/>
      <c r="L87" s="67"/>
      <c r="M87" s="68"/>
      <c r="N87" s="66"/>
      <c r="O87" s="66"/>
      <c r="P87" s="66"/>
      <c r="Q87" s="67"/>
      <c r="R87" s="67"/>
      <c r="S87" s="80"/>
    </row>
    <row r="88" spans="1:19" ht="15.95" customHeight="1" x14ac:dyDescent="0.15">
      <c r="A88" s="2">
        <f t="shared" si="3"/>
        <v>0</v>
      </c>
      <c r="B88" s="15">
        <v>64</v>
      </c>
      <c r="C88" s="21"/>
      <c r="D88" s="21"/>
      <c r="E88" s="22"/>
      <c r="F88" s="22"/>
      <c r="G88" s="20"/>
      <c r="H88" s="22"/>
      <c r="I88" s="24" t="s">
        <v>23</v>
      </c>
      <c r="J88" s="66"/>
      <c r="K88" s="66"/>
      <c r="L88" s="67"/>
      <c r="M88" s="68"/>
      <c r="N88" s="66"/>
      <c r="O88" s="66"/>
      <c r="P88" s="66"/>
      <c r="Q88" s="67"/>
      <c r="R88" s="67"/>
      <c r="S88" s="80"/>
    </row>
    <row r="89" spans="1:19" ht="15.95" customHeight="1" x14ac:dyDescent="0.15">
      <c r="A89" s="2">
        <f t="shared" si="3"/>
        <v>0</v>
      </c>
      <c r="B89" s="15">
        <v>65</v>
      </c>
      <c r="C89" s="21"/>
      <c r="D89" s="21"/>
      <c r="E89" s="22"/>
      <c r="F89" s="22"/>
      <c r="G89" s="20"/>
      <c r="H89" s="22"/>
      <c r="I89" s="24" t="s">
        <v>23</v>
      </c>
      <c r="J89" s="66"/>
      <c r="K89" s="66"/>
      <c r="L89" s="67"/>
      <c r="M89" s="68"/>
      <c r="N89" s="66"/>
      <c r="O89" s="66"/>
      <c r="P89" s="66"/>
      <c r="Q89" s="67"/>
      <c r="R89" s="67"/>
      <c r="S89" s="80"/>
    </row>
    <row r="90" spans="1:19" s="10" customFormat="1" ht="15.95" customHeight="1" x14ac:dyDescent="0.15">
      <c r="A90" s="2">
        <f t="shared" si="0"/>
        <v>0</v>
      </c>
      <c r="B90" s="15">
        <v>66</v>
      </c>
      <c r="C90" s="21"/>
      <c r="D90" s="21"/>
      <c r="E90" s="22"/>
      <c r="F90" s="22"/>
      <c r="G90" s="20"/>
      <c r="H90" s="22"/>
      <c r="I90" s="24" t="s">
        <v>23</v>
      </c>
      <c r="J90" s="66"/>
      <c r="K90" s="66"/>
      <c r="L90" s="67"/>
      <c r="M90" s="68"/>
      <c r="N90" s="66"/>
      <c r="O90" s="66"/>
      <c r="P90" s="66"/>
      <c r="Q90" s="67"/>
      <c r="R90" s="67"/>
      <c r="S90" s="80"/>
    </row>
    <row r="91" spans="1:19" s="10" customFormat="1" ht="15.95" customHeight="1" x14ac:dyDescent="0.15">
      <c r="A91" s="2">
        <f t="shared" si="0"/>
        <v>0</v>
      </c>
      <c r="B91" s="15">
        <v>67</v>
      </c>
      <c r="C91" s="21"/>
      <c r="D91" s="21"/>
      <c r="E91" s="22"/>
      <c r="F91" s="22"/>
      <c r="G91" s="20"/>
      <c r="H91" s="22"/>
      <c r="I91" s="24" t="s">
        <v>23</v>
      </c>
      <c r="J91" s="66"/>
      <c r="K91" s="66"/>
      <c r="L91" s="67"/>
      <c r="M91" s="68"/>
      <c r="N91" s="66"/>
      <c r="O91" s="66"/>
      <c r="P91" s="66"/>
      <c r="Q91" s="67"/>
      <c r="R91" s="67"/>
      <c r="S91" s="80"/>
    </row>
    <row r="92" spans="1:19" s="10" customFormat="1" ht="15.95" customHeight="1" x14ac:dyDescent="0.15">
      <c r="A92" s="2">
        <f t="shared" si="0"/>
        <v>0</v>
      </c>
      <c r="B92" s="15">
        <v>68</v>
      </c>
      <c r="C92" s="21"/>
      <c r="D92" s="21"/>
      <c r="E92" s="22"/>
      <c r="F92" s="22"/>
      <c r="G92" s="20"/>
      <c r="H92" s="22"/>
      <c r="I92" s="24" t="s">
        <v>23</v>
      </c>
      <c r="J92" s="66"/>
      <c r="K92" s="66"/>
      <c r="L92" s="67"/>
      <c r="M92" s="68"/>
      <c r="N92" s="66"/>
      <c r="O92" s="66"/>
      <c r="P92" s="66"/>
      <c r="Q92" s="67"/>
      <c r="R92" s="67"/>
      <c r="S92" s="80"/>
    </row>
    <row r="93" spans="1:19" s="10" customFormat="1" ht="15.95" customHeight="1" x14ac:dyDescent="0.15">
      <c r="A93" s="2">
        <f t="shared" si="0"/>
        <v>0</v>
      </c>
      <c r="B93" s="15">
        <v>69</v>
      </c>
      <c r="C93" s="21"/>
      <c r="D93" s="21"/>
      <c r="E93" s="22"/>
      <c r="F93" s="22"/>
      <c r="G93" s="20"/>
      <c r="H93" s="22"/>
      <c r="I93" s="24" t="s">
        <v>23</v>
      </c>
      <c r="J93" s="66"/>
      <c r="K93" s="66"/>
      <c r="L93" s="67"/>
      <c r="M93" s="68"/>
      <c r="N93" s="66"/>
      <c r="O93" s="66"/>
      <c r="P93" s="66"/>
      <c r="Q93" s="67"/>
      <c r="R93" s="67"/>
      <c r="S93" s="80"/>
    </row>
    <row r="94" spans="1:19" s="10" customFormat="1" ht="15.95" customHeight="1" x14ac:dyDescent="0.15">
      <c r="A94" s="2">
        <f t="shared" si="0"/>
        <v>0</v>
      </c>
      <c r="B94" s="15">
        <v>70</v>
      </c>
      <c r="C94" s="21"/>
      <c r="D94" s="21"/>
      <c r="E94" s="22"/>
      <c r="F94" s="22"/>
      <c r="G94" s="20"/>
      <c r="H94" s="22"/>
      <c r="I94" s="24" t="s">
        <v>23</v>
      </c>
      <c r="J94" s="66"/>
      <c r="K94" s="66"/>
      <c r="L94" s="67"/>
      <c r="M94" s="68"/>
      <c r="N94" s="66"/>
      <c r="O94" s="66"/>
      <c r="P94" s="66"/>
      <c r="Q94" s="67"/>
      <c r="R94" s="67"/>
      <c r="S94" s="80"/>
    </row>
  </sheetData>
  <sheetProtection sheet="1"/>
  <mergeCells count="6">
    <mergeCell ref="C5:E5"/>
    <mergeCell ref="C16:E16"/>
    <mergeCell ref="C17:E17"/>
    <mergeCell ref="C8:E8"/>
    <mergeCell ref="C10:E10"/>
    <mergeCell ref="C9:E9"/>
  </mergeCells>
  <phoneticPr fontId="2"/>
  <conditionalFormatting sqref="J25:J94">
    <cfRule type="expression" dxfId="28" priority="51">
      <formula>I25="別途指定"</formula>
    </cfRule>
  </conditionalFormatting>
  <conditionalFormatting sqref="O25:O94">
    <cfRule type="expression" dxfId="27" priority="17">
      <formula>AND(I25 ="別途指定",O25&lt;&gt;"")</formula>
    </cfRule>
    <cfRule type="expression" dxfId="26" priority="54">
      <formula>AND(I25 ="別途指定",O25="")</formula>
    </cfRule>
  </conditionalFormatting>
  <conditionalFormatting sqref="L25:L94">
    <cfRule type="expression" dxfId="25" priority="20">
      <formula>AND(I25 ="別途指定",L25&lt;&gt;"")</formula>
    </cfRule>
    <cfRule type="expression" dxfId="24" priority="57">
      <formula>AND(I25 ="別途指定",L25="")</formula>
    </cfRule>
  </conditionalFormatting>
  <conditionalFormatting sqref="M25:M94">
    <cfRule type="expression" dxfId="23" priority="19">
      <formula>AND(I25 ="別途指定",M25&lt;&gt;"")</formula>
    </cfRule>
    <cfRule type="expression" dxfId="22" priority="53">
      <formula>AND(I25 ="別途指定",M25="")</formula>
    </cfRule>
  </conditionalFormatting>
  <conditionalFormatting sqref="N25:N94">
    <cfRule type="expression" dxfId="21" priority="18">
      <formula>AND(I25 ="別途指定",N25&lt;&gt;"")</formula>
    </cfRule>
    <cfRule type="expression" dxfId="20" priority="52">
      <formula>AND(I25 ="別途指定",N25="")</formula>
    </cfRule>
  </conditionalFormatting>
  <conditionalFormatting sqref="C8:E8">
    <cfRule type="cellIs" dxfId="19" priority="42" operator="equal">
      <formula>""</formula>
    </cfRule>
  </conditionalFormatting>
  <conditionalFormatting sqref="C10:E10">
    <cfRule type="cellIs" dxfId="18" priority="41" operator="equal">
      <formula>""</formula>
    </cfRule>
  </conditionalFormatting>
  <conditionalFormatting sqref="C11">
    <cfRule type="cellIs" dxfId="17" priority="40" operator="equal">
      <formula>""</formula>
    </cfRule>
  </conditionalFormatting>
  <conditionalFormatting sqref="E11">
    <cfRule type="cellIs" dxfId="16" priority="39" operator="equal">
      <formula>""</formula>
    </cfRule>
  </conditionalFormatting>
  <conditionalFormatting sqref="E14:E15 C14:C15 E19 C19:C21 C12 C17 C18">
    <cfRule type="cellIs" dxfId="15" priority="37" operator="equal">
      <formula>""</formula>
    </cfRule>
  </conditionalFormatting>
  <conditionalFormatting sqref="Q25:Q94">
    <cfRule type="expression" dxfId="14" priority="12">
      <formula>AND(I25 ="別途指定",Q25&lt;&gt;"")</formula>
    </cfRule>
    <cfRule type="expression" dxfId="13" priority="25">
      <formula>AND(I25 ="別途指定",Q25="")</formula>
    </cfRule>
  </conditionalFormatting>
  <conditionalFormatting sqref="L28">
    <cfRule type="expression" dxfId="12" priority="24">
      <formula>AND(I25 ="別途指定",L25&lt;&gt;"")</formula>
    </cfRule>
  </conditionalFormatting>
  <conditionalFormatting sqref="M28">
    <cfRule type="expression" dxfId="11" priority="23">
      <formula>AND(I25 ="別途指定",M25&lt;&gt;"")</formula>
    </cfRule>
  </conditionalFormatting>
  <conditionalFormatting sqref="N28">
    <cfRule type="expression" dxfId="10" priority="22">
      <formula>AND(I25 ="別途指定",N25&lt;&gt;"")</formula>
    </cfRule>
  </conditionalFormatting>
  <conditionalFormatting sqref="O28:O94">
    <cfRule type="expression" dxfId="9" priority="21">
      <formula>AND(I25 ="別途指定",O25="")</formula>
    </cfRule>
  </conditionalFormatting>
  <conditionalFormatting sqref="K25:K94">
    <cfRule type="expression" dxfId="8" priority="9">
      <formula>F$5="オンライン受験"</formula>
    </cfRule>
    <cfRule type="expression" dxfId="7" priority="16">
      <formula>I25="別途指定"</formula>
    </cfRule>
  </conditionalFormatting>
  <conditionalFormatting sqref="P25:P94">
    <cfRule type="expression" dxfId="6" priority="15">
      <formula>I25="別途指定"</formula>
    </cfRule>
  </conditionalFormatting>
  <conditionalFormatting sqref="R25:R94">
    <cfRule type="expression" dxfId="5" priority="14">
      <formula>I25="別途指定"</formula>
    </cfRule>
  </conditionalFormatting>
  <conditionalFormatting sqref="S25:S94">
    <cfRule type="expression" dxfId="4" priority="7">
      <formula>AND(I25 ="別途指定",S25&lt;&gt;"")</formula>
    </cfRule>
    <cfRule type="expression" dxfId="3" priority="1">
      <formula>AND(I25 ="別途指定",S25="")</formula>
    </cfRule>
  </conditionalFormatting>
  <conditionalFormatting sqref="C25:D94">
    <cfRule type="cellIs" dxfId="2" priority="10" operator="equal">
      <formula>""</formula>
    </cfRule>
  </conditionalFormatting>
  <conditionalFormatting sqref="G25:H94">
    <cfRule type="cellIs" dxfId="1" priority="6" operator="equal">
      <formula>""</formula>
    </cfRule>
  </conditionalFormatting>
  <conditionalFormatting sqref="C5:E5">
    <cfRule type="containsBlanks" dxfId="0" priority="4">
      <formula>LEN(TRIM(C5))=0</formula>
    </cfRule>
  </conditionalFormatting>
  <dataValidations xWindow="1366" yWindow="679" count="21">
    <dataValidation type="custom" allowBlank="1" showInputMessage="1" showErrorMessage="1" promptTitle="社名部署名カナ" prompt="全角20桁、半角40桁以内で入力してください。" sqref="C10:E10" xr:uid="{00000000-0002-0000-0100-000000000000}">
      <formula1>LENB(C10)&lt;=40=ISERROR(SEARCH(",",C10))=ISERROR(SEARCH("，",C10))</formula1>
    </dataValidation>
    <dataValidation type="list" allowBlank="1" showInputMessage="1" showErrorMessage="1" sqref="C20" xr:uid="{00000000-0002-0000-0100-000001000000}">
      <formula1>"銀行振込,郵便振替"</formula1>
    </dataValidation>
    <dataValidation type="list" allowBlank="1" showInputMessage="1" showErrorMessage="1" sqref="E14 M15:M16 M25:M94" xr:uid="{00000000-0002-0000-0100-000002000000}">
      <formula1>"北海道,青森県,秋田県,岩手県,宮城県,山形県,福島県,茨城県,栃木県,群馬県,埼玉県,千葉県,東京都,神奈川県,山梨県,長野県,新潟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showInputMessage="1" showErrorMessage="1" sqref="F25:F94" xr:uid="{00000000-0002-0000-0100-000003000000}">
      <formula1>"男性,女性"</formula1>
    </dataValidation>
    <dataValidation type="list" showInputMessage="1" showErrorMessage="1" sqref="I25:I94" xr:uid="{00000000-0002-0000-0100-000004000000}">
      <formula1>"会社情報と同じ,別途指定"</formula1>
    </dataValidation>
    <dataValidation type="list" allowBlank="1" showInputMessage="1" showErrorMessage="1" sqref="E25:E94" xr:uid="{00000000-0002-0000-0100-000005000000}">
      <formula1>"18,19,20,21,22,23,24,25,26,27,28,29,30,31,32,33,34,35,36,37,38,39,40,41,42,43,44,45,46,47,48,49,50,51,52,53,54,55,56,57,58,59,60,61,62,63,64,65,66,67,68,69,70,71,72,73,74,75"</formula1>
    </dataValidation>
    <dataValidation type="list" allowBlank="1" showInputMessage="1" showErrorMessage="1" sqref="C21" xr:uid="{00000000-0002-0000-0100-000006000000}">
      <formula1>"必要,不要"</formula1>
    </dataValidation>
    <dataValidation type="custom" imeMode="off" allowBlank="1" showInputMessage="1" showErrorMessage="1" promptTitle="E-Mail" prompt="すべて半角で入力してください。_x000a_（半角100桁）" sqref="C17:E17 S25:S94" xr:uid="{00000000-0002-0000-0100-000007000000}">
      <formula1>(LEN(C17)=LENB(C17))=(LEN(C17)&lt;=100)</formula1>
    </dataValidation>
    <dataValidation type="custom" imeMode="off" allowBlank="1" showInputMessage="1" showErrorMessage="1" sqref="C12 E12" xr:uid="{00000000-0002-0000-0100-000008000000}">
      <formula1>(LEN(C12)=LENB(C12))=(LEN(C12)&lt;=15)</formula1>
    </dataValidation>
    <dataValidation type="custom" imeMode="off" allowBlank="1" showInputMessage="1" showErrorMessage="1" promptTitle="FAX" prompt="すべて半角で入力してください。" sqref="R25:R94" xr:uid="{00000000-0002-0000-0100-000009000000}">
      <formula1>(LEN(R25)=LENB(R25))=(LEN(R25)&lt;=15)</formula1>
    </dataValidation>
    <dataValidation type="custom" imeMode="off" allowBlank="1" showInputMessage="1" showErrorMessage="1" promptTitle="郵便番号" prompt="すべて半角で入力してください。例）123-1234" sqref="L25:L94" xr:uid="{00000000-0002-0000-0100-00000A000000}">
      <formula1>(LEN(L25)=LENB(L25))=(LEN(L25)&lt;=8)</formula1>
    </dataValidation>
    <dataValidation type="custom" imeMode="off" allowBlank="1" showInputMessage="1" showErrorMessage="1" promptTitle="TEL" prompt="すべて半角で入力してください。" sqref="Q25:Q94" xr:uid="{00000000-0002-0000-0100-00000B000000}">
      <formula1>(LEN(Q25)=LENB(Q25))=(LEN(Q25)&lt;=15)</formula1>
    </dataValidation>
    <dataValidation imeMode="fullKatakana" allowBlank="1" showInputMessage="1" showErrorMessage="1" sqref="D25:D94" xr:uid="{00000000-0002-0000-0100-00000C000000}"/>
    <dataValidation imeMode="off" allowBlank="1" showInputMessage="1" showErrorMessage="1" promptTitle="郵便番号" prompt="すべて半角で入力してください。" sqref="C14" xr:uid="{00000000-0002-0000-0100-00000D000000}"/>
    <dataValidation type="custom" allowBlank="1" showInputMessage="1" showErrorMessage="1" promptTitle="社名" prompt="全角15桁、半角30桁以内で入力してください。" sqref="C8:E8" xr:uid="{00000000-0002-0000-0100-00000E000000}">
      <formula1>LENB(C8)&lt;=36=ISERROR(SEARCH(",",C8))</formula1>
    </dataValidation>
    <dataValidation showInputMessage="1" showErrorMessage="1" error="受験場所を選択してください。" sqref="F5" xr:uid="{00000000-0002-0000-0100-00000F000000}"/>
    <dataValidation type="list" allowBlank="1" showInputMessage="1" showErrorMessage="1" sqref="H25:H94" xr:uid="{00000000-0002-0000-0100-000010000000}">
      <formula1>OFFSET(INDIRECT($D$4),0,0,COUNTA(INDIRECT($D$4)))</formula1>
    </dataValidation>
    <dataValidation type="list" allowBlank="1" showInputMessage="1" showErrorMessage="1" sqref="C5" xr:uid="{00000000-0002-0000-0100-000011000000}">
      <formula1>OFFSET(INDIRECT("設定!$B$4:$B$33"),0,0,COUNTA(INDIRECT("設定!$B$4:$B$33")))</formula1>
    </dataValidation>
    <dataValidation type="custom" allowBlank="1" showInputMessage="1" showErrorMessage="1" promptTitle="部署名" prompt="全角15桁、半角30桁以内で入力してください。" sqref="C9:E9" xr:uid="{00000000-0002-0000-0100-000012000000}">
      <formula1>LENB(C9)&lt;=36=ISERROR(SEARCH(",",C9))</formula1>
    </dataValidation>
    <dataValidation type="list" allowBlank="1" showInputMessage="1" showErrorMessage="1" sqref="G25:G94" xr:uid="{00000000-0002-0000-0100-000013000000}">
      <formula1>INDIRECT("設定!$M$4:$M$6")</formula1>
    </dataValidation>
    <dataValidation type="date" allowBlank="1" showInputMessage="1" showErrorMessage="1" error="日付を次の形式で入力してください。_x000a_○2015/12/1_x000a_○15/12/1_x000a_○平成27年12月1日_x000a_下記形式は入力できません。_x000a_×2015.12.1_x000a_×15.12.1_x000a_" sqref="E19 C18:C19" xr:uid="{00000000-0002-0000-0100-000014000000}">
      <formula1>1</formula1>
      <formula2>401768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21"/>
  <sheetViews>
    <sheetView workbookViewId="0">
      <selection activeCell="I12" sqref="I12"/>
    </sheetView>
  </sheetViews>
  <sheetFormatPr defaultRowHeight="12" x14ac:dyDescent="0.15"/>
  <cols>
    <col min="1" max="1" width="13.5703125" bestFit="1" customWidth="1"/>
    <col min="2" max="2" width="55" customWidth="1"/>
    <col min="3" max="3" width="17" customWidth="1"/>
    <col min="4" max="4" width="10.7109375" customWidth="1"/>
    <col min="5" max="5" width="8.42578125" customWidth="1"/>
    <col min="6" max="6" width="11.85546875" bestFit="1" customWidth="1"/>
    <col min="7" max="7" width="20" bestFit="1" customWidth="1"/>
    <col min="8" max="8" width="12.140625" customWidth="1"/>
    <col min="12" max="12" width="7.42578125" customWidth="1"/>
    <col min="13" max="13" width="14.5703125" bestFit="1" customWidth="1"/>
    <col min="15" max="15" width="25.140625" bestFit="1" customWidth="1"/>
  </cols>
  <sheetData>
    <row r="1" spans="1:13" x14ac:dyDescent="0.15">
      <c r="C1" s="72" t="s">
        <v>122</v>
      </c>
    </row>
    <row r="2" spans="1:13" ht="13.5" x14ac:dyDescent="0.15">
      <c r="A2" s="47" t="s">
        <v>78</v>
      </c>
      <c r="C2" s="72" t="s">
        <v>123</v>
      </c>
      <c r="I2" s="47" t="s">
        <v>101</v>
      </c>
      <c r="M2" s="47" t="s">
        <v>73</v>
      </c>
    </row>
    <row r="3" spans="1:13" ht="13.5" x14ac:dyDescent="0.15">
      <c r="A3" s="51" t="s">
        <v>80</v>
      </c>
      <c r="B3" s="51" t="s">
        <v>81</v>
      </c>
      <c r="C3" s="51" t="s">
        <v>118</v>
      </c>
      <c r="D3" s="51" t="s">
        <v>92</v>
      </c>
      <c r="E3" s="51" t="s">
        <v>93</v>
      </c>
      <c r="F3" s="51" t="s">
        <v>103</v>
      </c>
      <c r="G3" s="51" t="s">
        <v>132</v>
      </c>
      <c r="I3" s="51" t="s">
        <v>94</v>
      </c>
      <c r="J3" s="51" t="s">
        <v>95</v>
      </c>
      <c r="K3" s="51" t="s">
        <v>96</v>
      </c>
      <c r="M3" s="51" t="s">
        <v>73</v>
      </c>
    </row>
    <row r="4" spans="1:13" ht="13.5" x14ac:dyDescent="0.15">
      <c r="A4" s="78" t="s">
        <v>120</v>
      </c>
      <c r="B4" s="76" t="s">
        <v>135</v>
      </c>
      <c r="C4" s="49" t="s">
        <v>119</v>
      </c>
      <c r="D4" s="49" t="s">
        <v>94</v>
      </c>
      <c r="E4" s="77">
        <v>6480</v>
      </c>
      <c r="F4" s="49" t="s">
        <v>131</v>
      </c>
      <c r="G4" s="49" t="s">
        <v>121</v>
      </c>
      <c r="I4" s="50" t="s">
        <v>83</v>
      </c>
      <c r="J4" s="50"/>
      <c r="K4" s="50" t="s">
        <v>109</v>
      </c>
      <c r="M4" s="49" t="s">
        <v>102</v>
      </c>
    </row>
    <row r="5" spans="1:13" ht="13.5" x14ac:dyDescent="0.15">
      <c r="A5" s="78" t="s">
        <v>129</v>
      </c>
      <c r="B5" s="76" t="s">
        <v>136</v>
      </c>
      <c r="C5" s="49" t="s">
        <v>117</v>
      </c>
      <c r="D5" s="49" t="s">
        <v>110</v>
      </c>
      <c r="E5" s="77">
        <v>6480</v>
      </c>
      <c r="F5" s="49" t="s">
        <v>131</v>
      </c>
      <c r="G5" s="49" t="s">
        <v>131</v>
      </c>
      <c r="I5" s="50" t="s">
        <v>84</v>
      </c>
      <c r="J5" s="50"/>
      <c r="K5" s="50"/>
      <c r="M5" s="49" t="s">
        <v>104</v>
      </c>
    </row>
    <row r="6" spans="1:13" ht="13.5" x14ac:dyDescent="0.15">
      <c r="A6" s="78"/>
      <c r="B6" s="76"/>
      <c r="C6" s="49"/>
      <c r="D6" s="49"/>
      <c r="E6" s="77"/>
      <c r="F6" s="49"/>
      <c r="G6" s="49"/>
      <c r="I6" s="50" t="s">
        <v>85</v>
      </c>
      <c r="J6" s="50"/>
      <c r="K6" s="50"/>
      <c r="M6" s="49" t="s">
        <v>105</v>
      </c>
    </row>
    <row r="7" spans="1:13" ht="13.5" x14ac:dyDescent="0.15">
      <c r="A7" s="78"/>
      <c r="B7" s="76"/>
      <c r="C7" s="49"/>
      <c r="D7" s="49"/>
      <c r="E7" s="77"/>
      <c r="F7" s="49"/>
      <c r="G7" s="49"/>
      <c r="I7" s="50" t="s">
        <v>82</v>
      </c>
      <c r="J7" s="50"/>
      <c r="K7" s="50"/>
    </row>
    <row r="8" spans="1:13" ht="13.5" x14ac:dyDescent="0.15">
      <c r="A8" s="78"/>
      <c r="B8" s="76"/>
      <c r="C8" s="49"/>
      <c r="D8" s="49"/>
      <c r="E8" s="77"/>
      <c r="F8" s="49"/>
      <c r="G8" s="49"/>
      <c r="I8" s="50" t="s">
        <v>86</v>
      </c>
      <c r="J8" s="50"/>
      <c r="K8" s="50"/>
    </row>
    <row r="9" spans="1:13" ht="13.5" x14ac:dyDescent="0.15">
      <c r="A9" s="78"/>
      <c r="B9" s="76"/>
      <c r="C9" s="49"/>
      <c r="D9" s="49"/>
      <c r="E9" s="77"/>
      <c r="F9" s="49"/>
      <c r="G9" s="49"/>
      <c r="I9" s="50" t="s">
        <v>87</v>
      </c>
      <c r="J9" s="50"/>
      <c r="K9" s="50"/>
    </row>
    <row r="10" spans="1:13" ht="13.5" x14ac:dyDescent="0.15">
      <c r="A10" s="78"/>
      <c r="B10" s="76"/>
      <c r="C10" s="49"/>
      <c r="D10" s="49"/>
      <c r="E10" s="77"/>
      <c r="F10" s="49"/>
      <c r="G10" s="49"/>
      <c r="I10" s="50" t="s">
        <v>88</v>
      </c>
      <c r="J10" s="50"/>
      <c r="K10" s="50"/>
    </row>
    <row r="11" spans="1:13" ht="13.5" x14ac:dyDescent="0.15">
      <c r="A11" s="78"/>
      <c r="B11" s="76"/>
      <c r="C11" s="49"/>
      <c r="D11" s="49"/>
      <c r="E11" s="77"/>
      <c r="F11" s="49"/>
      <c r="G11" s="49"/>
      <c r="I11" s="50" t="s">
        <v>142</v>
      </c>
      <c r="J11" s="50"/>
      <c r="K11" s="50"/>
    </row>
    <row r="12" spans="1:13" ht="13.5" x14ac:dyDescent="0.15">
      <c r="A12" s="78"/>
      <c r="B12" s="76"/>
      <c r="C12" s="49"/>
      <c r="D12" s="49"/>
      <c r="E12" s="77"/>
      <c r="F12" s="49"/>
      <c r="G12" s="49"/>
      <c r="I12" s="50" t="s">
        <v>89</v>
      </c>
      <c r="J12" s="50"/>
      <c r="K12" s="50"/>
    </row>
    <row r="13" spans="1:13" ht="13.5" x14ac:dyDescent="0.15">
      <c r="A13" s="78"/>
      <c r="B13" s="76"/>
      <c r="C13" s="49"/>
      <c r="D13" s="49"/>
      <c r="E13" s="77"/>
      <c r="F13" s="49"/>
      <c r="G13" s="49"/>
      <c r="I13" s="50" t="s">
        <v>90</v>
      </c>
      <c r="J13" s="50"/>
      <c r="K13" s="50"/>
    </row>
    <row r="14" spans="1:13" ht="13.5" x14ac:dyDescent="0.15">
      <c r="A14" s="78"/>
      <c r="B14" s="76"/>
      <c r="C14" s="49"/>
      <c r="D14" s="49"/>
      <c r="E14" s="77"/>
      <c r="F14" s="49"/>
      <c r="G14" s="49"/>
      <c r="I14" s="50" t="s">
        <v>91</v>
      </c>
      <c r="J14" s="50"/>
      <c r="K14" s="50"/>
    </row>
    <row r="15" spans="1:13" ht="13.5" x14ac:dyDescent="0.15">
      <c r="A15" s="78"/>
      <c r="B15" s="76"/>
      <c r="C15" s="49"/>
      <c r="D15" s="49"/>
      <c r="E15" s="77"/>
      <c r="F15" s="49"/>
      <c r="G15" s="49"/>
      <c r="I15" s="50" t="s">
        <v>145</v>
      </c>
      <c r="J15" s="50"/>
      <c r="K15" s="50"/>
    </row>
    <row r="16" spans="1:13" ht="13.5" x14ac:dyDescent="0.15">
      <c r="A16" s="78"/>
      <c r="B16" s="76"/>
      <c r="C16" s="49"/>
      <c r="D16" s="49"/>
      <c r="E16" s="77"/>
      <c r="F16" s="49"/>
      <c r="G16" s="49"/>
      <c r="I16" s="50"/>
      <c r="J16" s="50"/>
      <c r="K16" s="50"/>
    </row>
    <row r="17" spans="1:7" ht="13.5" x14ac:dyDescent="0.15">
      <c r="A17" s="78"/>
      <c r="B17" s="76"/>
      <c r="C17" s="49"/>
      <c r="D17" s="49"/>
      <c r="E17" s="77"/>
      <c r="F17" s="49"/>
      <c r="G17" s="49"/>
    </row>
    <row r="18" spans="1:7" ht="13.5" x14ac:dyDescent="0.15">
      <c r="A18" s="78"/>
      <c r="B18" s="76"/>
      <c r="C18" s="49"/>
      <c r="D18" s="49"/>
      <c r="E18" s="77"/>
      <c r="F18" s="49"/>
      <c r="G18" s="49"/>
    </row>
    <row r="19" spans="1:7" ht="13.5" x14ac:dyDescent="0.15">
      <c r="A19" s="78"/>
      <c r="B19" s="76"/>
      <c r="C19" s="49"/>
      <c r="D19" s="49"/>
      <c r="E19" s="77"/>
      <c r="F19" s="49"/>
      <c r="G19" s="49"/>
    </row>
    <row r="20" spans="1:7" ht="13.5" x14ac:dyDescent="0.15">
      <c r="A20" s="78"/>
      <c r="B20" s="76"/>
      <c r="C20" s="49"/>
      <c r="D20" s="49"/>
      <c r="E20" s="77"/>
      <c r="F20" s="49"/>
      <c r="G20" s="49"/>
    </row>
    <row r="21" spans="1:7" x14ac:dyDescent="0.15">
      <c r="C21" s="73" t="s">
        <v>124</v>
      </c>
    </row>
  </sheetData>
  <phoneticPr fontId="2"/>
  <dataValidations count="2">
    <dataValidation type="list" allowBlank="1" showInputMessage="1" showErrorMessage="1" sqref="F4:G20" xr:uid="{00000000-0002-0000-0200-000000000000}">
      <formula1>"無,有"</formula1>
    </dataValidation>
    <dataValidation type="list" allowBlank="1" showInputMessage="1" showErrorMessage="1" sqref="C4:C20" xr:uid="{00000000-0002-0000-0200-000001000000}">
      <formula1>"会場受験,会社受験,オンライン受験"</formula1>
    </dataValidation>
  </dataValidations>
  <pageMargins left="0.7" right="0.7" top="0.75" bottom="0.75" header="0.3" footer="0.3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記入例１</vt:lpstr>
      <vt:lpstr>団体模試申込み</vt:lpstr>
      <vt:lpstr>設定</vt:lpstr>
      <vt:lpstr>会場１</vt:lpstr>
      <vt:lpstr>会場２</vt:lpstr>
      <vt:lpstr>会場３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有里</dc:creator>
  <cp:lastModifiedBy>山田 真史</cp:lastModifiedBy>
  <cp:lastPrinted>2014-04-28T06:30:56Z</cp:lastPrinted>
  <dcterms:created xsi:type="dcterms:W3CDTF">2013-04-16T00:43:38Z</dcterms:created>
  <dcterms:modified xsi:type="dcterms:W3CDTF">2019-05-15T08:43:27Z</dcterms:modified>
</cp:coreProperties>
</file>